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1035" windowWidth="20730" windowHeight="11760" tabRatio="954" activeTab="2"/>
  </bookViews>
  <sheets>
    <sheet name="Мұқаба" sheetId="1" r:id="rId1"/>
    <sheet name="Шартты белгілер" sheetId="2" r:id="rId2"/>
    <sheet name="Мазмұны" sheetId="3" r:id="rId3"/>
    <sheet name="1." sheetId="4" r:id="rId4"/>
    <sheet name="2.1" sheetId="5" r:id="rId5"/>
    <sheet name="2.2" sheetId="6" r:id="rId6"/>
    <sheet name="2.3" sheetId="7" r:id="rId7"/>
    <sheet name="2.4" sheetId="8" r:id="rId8"/>
    <sheet name="3" sheetId="9" r:id="rId9"/>
    <sheet name="3.1" sheetId="10" r:id="rId10"/>
    <sheet name="4" sheetId="11" r:id="rId11"/>
    <sheet name="5" sheetId="12" r:id="rId12"/>
    <sheet name="6" sheetId="13" r:id="rId13"/>
    <sheet name="7" sheetId="14" r:id="rId14"/>
    <sheet name="8" sheetId="15" r:id="rId15"/>
    <sheet name="9" sheetId="16" r:id="rId16"/>
    <sheet name="10" sheetId="17" r:id="rId17"/>
    <sheet name="11" sheetId="18" r:id="rId18"/>
    <sheet name="12" sheetId="19" r:id="rId19"/>
    <sheet name="13" sheetId="20" r:id="rId20"/>
    <sheet name="14" sheetId="21" r:id="rId21"/>
    <sheet name="15" sheetId="22" r:id="rId22"/>
    <sheet name="16" sheetId="23" r:id="rId23"/>
  </sheets>
  <definedNames>
    <definedName name="_xlnm.Print_Titles" localSheetId="16">'10'!$3:$3</definedName>
    <definedName name="_xlnm.Print_Titles" localSheetId="17">'11'!$3:$3</definedName>
    <definedName name="_xlnm.Print_Titles" localSheetId="18">'12'!$3:$3</definedName>
    <definedName name="_xlnm.Print_Titles" localSheetId="4">'2.1'!$4:$6</definedName>
    <definedName name="_xlnm.Print_Titles" localSheetId="8">'3'!$3:$5</definedName>
    <definedName name="_xlnm.Print_Titles" localSheetId="10">'4'!$3:$5</definedName>
    <definedName name="_xlnm.Print_Titles" localSheetId="11">'5'!$3:$5</definedName>
    <definedName name="_xlnm.Print_Titles" localSheetId="12">'6'!$3:$5</definedName>
    <definedName name="_xlnm.Print_Area" localSheetId="3">'1.'!$A$1:$M$22</definedName>
    <definedName name="_xlnm.Print_Area" localSheetId="20">'14'!$A$1:$K$76</definedName>
    <definedName name="_xlnm.Print_Area" localSheetId="4">'2.1'!$A$1:$M$27</definedName>
    <definedName name="_xlnm.Print_Area" localSheetId="13">'7'!#REF!</definedName>
    <definedName name="_xlnm.Print_Area" localSheetId="0">'Мұқаба'!$A$4:$P$27</definedName>
  </definedNames>
  <calcPr fullCalcOnLoad="1"/>
</workbook>
</file>

<file path=xl/sharedStrings.xml><?xml version="1.0" encoding="utf-8"?>
<sst xmlns="http://schemas.openxmlformats.org/spreadsheetml/2006/main" count="2139" uniqueCount="275">
  <si>
    <t>Қазақстан Республикасында мал шаруашылығы дамуының негізгі көрсеткіштері</t>
  </si>
  <si>
    <t>Шартты белгілер:</t>
  </si>
  <si>
    <t>«-»  құбылыс жоқ</t>
  </si>
  <si>
    <t>«0,0» – болмашы шама</t>
  </si>
  <si>
    <t>«х» – деректер құпия</t>
  </si>
  <si>
    <t>«...» – деректер жоқ</t>
  </si>
  <si>
    <t>Жекелеген жағдайларда қорытынды мен қосылғыштар сомасы арасындағы шамалы айырмашылықтар деректерді дөңгелектеумен түсіндіріледі.</t>
  </si>
  <si>
    <t>© Қазақстан Республикасы Стратегиялық жоспарлау және реформалар агенттігі Ұлттық статистика бюросы</t>
  </si>
  <si>
    <t xml:space="preserve"> Мазмұны </t>
  </si>
  <si>
    <t>1.</t>
  </si>
  <si>
    <t>Шаруашылықтың барлық санаттарындағы мал шаруашылығы дамуының негізгі көрсеткіштері</t>
  </si>
  <si>
    <t>2.</t>
  </si>
  <si>
    <t>Мал мен құстың шаруашылықта сойылғаны немесе союға өткізілгені</t>
  </si>
  <si>
    <t>2.1</t>
  </si>
  <si>
    <t>Мал мен құстың шаруашылықта сойылғаны немесе союға өткізілгені (тірідей салмақта)</t>
  </si>
  <si>
    <t>2.2</t>
  </si>
  <si>
    <t>Шаруашылықтың барлық санаттары бойынша мал мен құстың шаруашылықта сойылғаны немес союға өткізілгені (тірідей салмақта)</t>
  </si>
  <si>
    <t>2.3</t>
  </si>
  <si>
    <t>Мал мен құстың шаруашылықта сойылғаны немесе союға өткізілгені (сойыс салмақта)</t>
  </si>
  <si>
    <t>2.4</t>
  </si>
  <si>
    <t>Шаруашылықтың барлық санаттары бойынша мал мен құстың шаруашылықта сойылғаны немесе союға өткізілгені (сойыс салмақта)</t>
  </si>
  <si>
    <t>3.</t>
  </si>
  <si>
    <t>Сауылған сиыр сүтi</t>
  </si>
  <si>
    <t>3.1</t>
  </si>
  <si>
    <t>Шикі сиыр сүтінің тауарлық өндіріс көлемі</t>
  </si>
  <si>
    <t>4.</t>
  </si>
  <si>
    <t>Алынған тауық жұмыртқалары</t>
  </si>
  <si>
    <t>5.</t>
  </si>
  <si>
    <t>Алынған ірі терілер</t>
  </si>
  <si>
    <t>6.</t>
  </si>
  <si>
    <t>Алынған ұсақ терілер</t>
  </si>
  <si>
    <t>7.</t>
  </si>
  <si>
    <t xml:space="preserve">Ауыл шаруашылығы кәсіпорындарымен өткізілген мал шаруашылығы өнімдері </t>
  </si>
  <si>
    <t>Мал мен құстың барлық түрлерінің тірідей салмақта союға өткізілгені</t>
  </si>
  <si>
    <t>Өткізілген сиыр сүтi</t>
  </si>
  <si>
    <t>Өткізілген тауық жұмыртқалары</t>
  </si>
  <si>
    <t xml:space="preserve">Өткізілген ірі терілер </t>
  </si>
  <si>
    <t>Өткізілген ұсақ терілер</t>
  </si>
  <si>
    <t>8.</t>
  </si>
  <si>
    <t>Ірі қара мал</t>
  </si>
  <si>
    <t>8.2</t>
  </si>
  <si>
    <t xml:space="preserve">олардан сиыр </t>
  </si>
  <si>
    <t>8.3</t>
  </si>
  <si>
    <t xml:space="preserve">Өнімділік бағыты бойынша ірі қара малдың саны  </t>
  </si>
  <si>
    <t>8.4</t>
  </si>
  <si>
    <t>Қой</t>
  </si>
  <si>
    <t>8.5</t>
  </si>
  <si>
    <t>Ешкі</t>
  </si>
  <si>
    <t>Шошқа</t>
  </si>
  <si>
    <t>Жылқы</t>
  </si>
  <si>
    <t>Түйе</t>
  </si>
  <si>
    <t>Құс</t>
  </si>
  <si>
    <t>9.</t>
  </si>
  <si>
    <t xml:space="preserve">Бір сауылатын сиырға келетін орташа сүт сауымы </t>
  </si>
  <si>
    <t>10.</t>
  </si>
  <si>
    <t>Бір жұмыртқалайтын тауыққа келетін орташа жұмыртқа шығымы</t>
  </si>
  <si>
    <t>11.</t>
  </si>
  <si>
    <t>Ауыл шаруашылығы малдарынан алынған төл</t>
  </si>
  <si>
    <t>12.</t>
  </si>
  <si>
    <t>Малдың өлім-жітімі</t>
  </si>
  <si>
    <t>13.</t>
  </si>
  <si>
    <t>14.</t>
  </si>
  <si>
    <t xml:space="preserve">Мал мен құстың шаруашылықта сойылғаны немесе союға өткізілгені (тірідей салмақта), тонна </t>
  </si>
  <si>
    <t>Мал мен құстың шаруашылықта сойылғаны немесе союға өткізілгені (сойыс салмақта), тонна</t>
  </si>
  <si>
    <t>Сиыр сүтi, тонна</t>
  </si>
  <si>
    <t>Тауық жұмыртқасы, мың дана</t>
  </si>
  <si>
    <t>Ірі терілер, дана</t>
  </si>
  <si>
    <t>Ұсақ терілер, дана</t>
  </si>
  <si>
    <t>олардан сиыр</t>
  </si>
  <si>
    <t>тонна</t>
  </si>
  <si>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</si>
  <si>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</si>
  <si>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</si>
  <si>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</si>
  <si>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</si>
  <si>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</si>
  <si>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</si>
  <si>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</si>
  <si>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</si>
  <si>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</si>
  <si>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</si>
  <si>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Павлодар</t>
  </si>
  <si>
    <t>Солтүстік Қазақстан</t>
  </si>
  <si>
    <t>Түркістан</t>
  </si>
  <si>
    <t>Шығыс  Қазақстан</t>
  </si>
  <si>
    <t>-</t>
  </si>
  <si>
    <t>Алматы қаласы</t>
  </si>
  <si>
    <t>Шымкент қаласы</t>
  </si>
  <si>
    <t>2.2 Шаруашылықтың барлық санаттары бойынша мал мен құстың шаруашылықта сойылғаны немесе союға өткізілгені (тірідей салмақта)</t>
  </si>
  <si>
    <t>2.4 Шаруашылықтың барлық санаттары бойынша мал мен құстың шаруашылықта сойылғаны немесе союға өткізілгені (сойыс салмақта)</t>
  </si>
  <si>
    <t xml:space="preserve"> тонна</t>
  </si>
  <si>
    <t>мың дана</t>
  </si>
  <si>
    <t>дана</t>
  </si>
  <si>
    <t xml:space="preserve">тонна                                                                                                                                                                                                                                                          </t>
  </si>
  <si>
    <t>Өткізілген</t>
  </si>
  <si>
    <t>Азық-түлік мақсатына қайта өнделд</t>
  </si>
  <si>
    <t>дайындау ұйымдарына</t>
  </si>
  <si>
    <t>қайта өңдеу кәсіпорындарына</t>
  </si>
  <si>
    <t>қоғамдық тамақтандыру және сауда желісі арқылы</t>
  </si>
  <si>
    <t>экспортқа</t>
  </si>
  <si>
    <t xml:space="preserve">Түркістан </t>
  </si>
  <si>
    <t xml:space="preserve">дана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</si>
  <si>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бас</t>
  </si>
  <si>
    <t>Жалғасы</t>
  </si>
  <si>
    <t>килограмм</t>
  </si>
  <si>
    <t xml:space="preserve">Жауапты шығарушы:  </t>
  </si>
  <si>
    <t>Орынд. А. Тұрмағанбет</t>
  </si>
  <si>
    <t>Департамент директоры</t>
  </si>
  <si>
    <t>Өндіріс және қоршаған орта статистикасы департаменті</t>
  </si>
  <si>
    <t>Тел. +7 7172 749316</t>
  </si>
  <si>
    <t>Ә. Шауенова</t>
  </si>
  <si>
    <t>Е-mail: ai.kalieva@aspire.gov.kz</t>
  </si>
  <si>
    <t>Тел. +7 7172 749056</t>
  </si>
  <si>
    <t xml:space="preserve">Абай </t>
  </si>
  <si>
    <t xml:space="preserve">Жетісу </t>
  </si>
  <si>
    <t xml:space="preserve">Ұлытау </t>
  </si>
  <si>
    <t>Астана қаласы</t>
  </si>
  <si>
    <t>Абай</t>
  </si>
  <si>
    <t>Жетісу</t>
  </si>
  <si>
    <t>Ұлытау</t>
  </si>
  <si>
    <t>x</t>
  </si>
  <si>
    <t>2,2 есе</t>
  </si>
  <si>
    <t>Қой жүні, тонна</t>
  </si>
  <si>
    <t>2022 жылғы қаңтар-желтоқсан</t>
  </si>
  <si>
    <t>1 қаңтардағы жағдайы бойынша ауыл шаруашылығы кәсіпорындарындағы мал азығының қолда бары</t>
  </si>
  <si>
    <t>2023 жылғы 1 қаңтардағы жағдай бойынша ауыл шаруашылығы кәсіпорындарындағы мал азығы түрлерінің қолда бары</t>
  </si>
  <si>
    <t>15. 2023 жылғы 1 қаңтардағы жағдай бойынша ауыл шаруашылығы кәсіпорындарындағы мал азығының қолда бары</t>
  </si>
  <si>
    <t>2023 жылғы 13 қаңтар</t>
  </si>
  <si>
    <t>х</t>
  </si>
  <si>
    <t>2,1 есе</t>
  </si>
  <si>
    <t>5,9 есе</t>
  </si>
  <si>
    <t>7,2 есе</t>
  </si>
  <si>
    <t>4,3 есе</t>
  </si>
  <si>
    <t>2,6 есе</t>
  </si>
  <si>
    <t>4,4 есе</t>
  </si>
  <si>
    <t>13 есе</t>
  </si>
  <si>
    <t>2,4 есе</t>
  </si>
  <si>
    <t>2,3 есе</t>
  </si>
  <si>
    <t>4,6 есе</t>
  </si>
  <si>
    <t>2 есе</t>
  </si>
  <si>
    <t>11 есе</t>
  </si>
  <si>
    <t>5,6 есе</t>
  </si>
  <si>
    <t>46 есе</t>
  </si>
  <si>
    <t>4 есе</t>
  </si>
  <si>
    <t>3,5 есе</t>
  </si>
  <si>
    <t>Релиздің мерзімі: 13.01.2023</t>
  </si>
  <si>
    <t>Келесі релиздің мерзімі: 13.02.2023</t>
  </si>
  <si>
    <t>3 серия Ауыл, орман, аңшылық және балық шаруашылығы статистикасы</t>
  </si>
  <si>
    <t xml:space="preserve">1. Шаруашылықтың барлық санаттарындағы мал шаруашылығы дамуының негізгі көрсеткіштері
</t>
  </si>
  <si>
    <t xml:space="preserve">Шаруашылықтардың барлық санаттары
</t>
  </si>
  <si>
    <t xml:space="preserve">ауыл шаруашылығы кәсіпорындары
</t>
  </si>
  <si>
    <t xml:space="preserve">Оның ішінде
</t>
  </si>
  <si>
    <t xml:space="preserve">дара кәсіпкерлер және шаруа немесе фермер қожалықтары
</t>
  </si>
  <si>
    <t xml:space="preserve">жұртшылық шаруашылықтары
</t>
  </si>
  <si>
    <t>Шаруашылықтардың барлық санаттары</t>
  </si>
  <si>
    <t>Оның ішінде</t>
  </si>
  <si>
    <t>ауыл шаруашылығы кәсіпорындары</t>
  </si>
  <si>
    <t>дара кәсіпкерлер және шаруа немесе фермер қожалықтары</t>
  </si>
  <si>
    <t>жұртшылық шаруашылықтары</t>
  </si>
  <si>
    <t>2022 жыл</t>
  </si>
  <si>
    <t>2021 жыл</t>
  </si>
  <si>
    <t>2022 жыл 2021 жылға пайызбен</t>
  </si>
  <si>
    <t>Қаңтар-желтоқсанда мал шаруашылығы өнімдерінің жеке түрлерін өндіру</t>
  </si>
  <si>
    <t xml:space="preserve">2023 жылғы 1 қаңтардағы жағдай бойынша мал мен құстың саны, бас 
</t>
  </si>
  <si>
    <t>2. Мал мен құстың шаруашылықта сойылғаны немесе союға өткізілгені</t>
  </si>
  <si>
    <t>2.1 Мал мен құстың шаруашылықта сойылғаны немесе союға өткізілгені (тірідей салмақта)</t>
  </si>
  <si>
    <t xml:space="preserve">Мал мен құстың барлық түрлері </t>
  </si>
  <si>
    <t>ірі қара мал</t>
  </si>
  <si>
    <t xml:space="preserve">қой </t>
  </si>
  <si>
    <t>ешкі</t>
  </si>
  <si>
    <t>шошқа</t>
  </si>
  <si>
    <t>жылқы</t>
  </si>
  <si>
    <t>түйе</t>
  </si>
  <si>
    <t>құс</t>
  </si>
  <si>
    <t>2.3 Мал мен құстың шаруашылықта сойылғаны немесе союға өткізілгені (сойыс салмақта)</t>
  </si>
  <si>
    <t>3. Сауылған сиыр сүтi</t>
  </si>
  <si>
    <t>3.1 Шикі сиыр сүтінің тауарлық өндіріс көлемі</t>
  </si>
  <si>
    <t>Соның ішінде</t>
  </si>
  <si>
    <t>4. Алынған тауық жұмыртқалары</t>
  </si>
  <si>
    <t>5. Алынған ірі терілер</t>
  </si>
  <si>
    <t>6. Алынған ұсақ терілер</t>
  </si>
  <si>
    <t xml:space="preserve">7. Қойдан қырқылған жүн
</t>
  </si>
  <si>
    <t xml:space="preserve">8. Ауыл шаруашылығы кәсіпорындарымен өткізілген мал шаруашылығы өнімдері 
</t>
  </si>
  <si>
    <t xml:space="preserve">8.1  Мал мен құстың барлық түрлерінің тірідей салмақта союға өткізілгені
</t>
  </si>
  <si>
    <t xml:space="preserve">8.2  Өткізілген сиыр сүтi
</t>
  </si>
  <si>
    <t xml:space="preserve">дайындау ұйымдарына
</t>
  </si>
  <si>
    <t xml:space="preserve">қайта өңдеу кәсіпорындарына
</t>
  </si>
  <si>
    <t xml:space="preserve">қоғамдық тамақтандыру және сауда желісі арқылы
</t>
  </si>
  <si>
    <t xml:space="preserve">Өндірістік тұтыну
</t>
  </si>
  <si>
    <t xml:space="preserve">Азық-түлік мақсатына қайта өнделді
</t>
  </si>
  <si>
    <t xml:space="preserve">8.3 Өткізілген тауық жұмыртқалары
</t>
  </si>
  <si>
    <t xml:space="preserve">Өткізілген
</t>
  </si>
  <si>
    <t xml:space="preserve">сауда желісі және қоғамдық тамақтандыру желісі арқылы
</t>
  </si>
  <si>
    <t xml:space="preserve">экспортқа
</t>
  </si>
  <si>
    <t>сауда желісі арқылы</t>
  </si>
  <si>
    <t xml:space="preserve">8.4 Өткізілген ірі терілер 
</t>
  </si>
  <si>
    <t>8.5 Өткізілген ұсақ терілер</t>
  </si>
  <si>
    <t xml:space="preserve">8.6 Өткізілген қой жүні
</t>
  </si>
  <si>
    <t xml:space="preserve">Сауда желісі және қоғамдық тамақтандыру желісі арқылы өткізілген
</t>
  </si>
  <si>
    <t xml:space="preserve">9. 2023 жылғы 1 қаңтардағы жағдай бойынша мал мен құстың саны 
</t>
  </si>
  <si>
    <t>8.1  Ірі қара мал</t>
  </si>
  <si>
    <t xml:space="preserve">9.2  олардан сиыр 
</t>
  </si>
  <si>
    <t xml:space="preserve">9.3 Өнімділік бағыты бойынша ірі қара малдың саны
</t>
  </si>
  <si>
    <t>Сүтті бағыттағы ІҚМ</t>
  </si>
  <si>
    <t>Жалпы мал басына сүтті ІҚМ улесі</t>
  </si>
  <si>
    <t>Етті бағыттағы ІҚМ</t>
  </si>
  <si>
    <t>Жалпы мал басына етті ІҚМ улесі</t>
  </si>
  <si>
    <t xml:space="preserve">Сүтті-етті бағыттағы ІҚМ
</t>
  </si>
  <si>
    <t>Жалпы мал басына сүтті-етті ІҚМ улесі</t>
  </si>
  <si>
    <t xml:space="preserve">Жалпы мал басына сүтті-етті ІҚМ улесі
</t>
  </si>
  <si>
    <t>Барлығы</t>
  </si>
  <si>
    <t>одан сиыр</t>
  </si>
  <si>
    <t xml:space="preserve">Барлығы
</t>
  </si>
  <si>
    <t xml:space="preserve">одан сиыр
</t>
  </si>
  <si>
    <t xml:space="preserve">9.4 Қой
</t>
  </si>
  <si>
    <t xml:space="preserve">9.5 Ешкі
</t>
  </si>
  <si>
    <t>9.6  Шошқа</t>
  </si>
  <si>
    <t xml:space="preserve">9.7 Жылқы
</t>
  </si>
  <si>
    <t>9.8 Түйе</t>
  </si>
  <si>
    <t xml:space="preserve">9.9 Құс
</t>
  </si>
  <si>
    <t>килограм</t>
  </si>
  <si>
    <t>Ауыл шаруашылығы кәсіпорындары</t>
  </si>
  <si>
    <t>Дара кәсіпкерлер және шаруа немесе фермер қожалықтары</t>
  </si>
  <si>
    <t>Жұртшылық шаруашылықтары</t>
  </si>
  <si>
    <t>10. Бір сауылатын сиырға келетін орташа сүт сауымы</t>
  </si>
  <si>
    <t xml:space="preserve">11. Бір жұмыртқалайтын тауыққа келетін орташа жұмыртқа шығымы
</t>
  </si>
  <si>
    <t xml:space="preserve">Ауыл шаруашылығы кәсіпорындары
</t>
  </si>
  <si>
    <t xml:space="preserve">Дара кәсіпкерлер және шаруа немесе фермер қожалықтары
</t>
  </si>
  <si>
    <t xml:space="preserve">Жұртшылық шаруашылықтары
</t>
  </si>
  <si>
    <t xml:space="preserve">12. Бір қойдан қырқылған жүннің орташа шығымы
</t>
  </si>
  <si>
    <t xml:space="preserve">Бұзаулар </t>
  </si>
  <si>
    <t>Торайлар</t>
  </si>
  <si>
    <t xml:space="preserve"> барлығы</t>
  </si>
  <si>
    <t xml:space="preserve">100 аналыққа есептегендегі  </t>
  </si>
  <si>
    <t>Қозылар</t>
  </si>
  <si>
    <t>Лақтар</t>
  </si>
  <si>
    <t>Құлындар</t>
  </si>
  <si>
    <t>Боталар</t>
  </si>
  <si>
    <t>өлім-жітім пайызы</t>
  </si>
  <si>
    <t>14. Малдың өлім-жітімі</t>
  </si>
  <si>
    <t>13. Ауыл шаруашылығы малдарынан алынған төл</t>
  </si>
  <si>
    <t xml:space="preserve">Мал азығы бірлігіне аударғандағы барлық мал азығы, тонна
</t>
  </si>
  <si>
    <t xml:space="preserve">Шартты ірі қара малға аударғандағы орта есеппен 1 басқа, мал азығы бірлігінің центнері 
</t>
  </si>
  <si>
    <t xml:space="preserve">2022 жыл
</t>
  </si>
  <si>
    <t xml:space="preserve">2022 жыл
 2021 жылға пайызбен
</t>
  </si>
  <si>
    <t xml:space="preserve">2021 жыл
</t>
  </si>
  <si>
    <t>16. 2023 жылғы 1 қаңтардағы жағдай бойынша ауыл шаруашылығы кәсіпорындарындағы мал азығы түрлерінің қолда бары</t>
  </si>
  <si>
    <t xml:space="preserve">Тамыр жемісті мал азықтық дақылдар және бақшалық мал азықтықтары
</t>
  </si>
  <si>
    <t xml:space="preserve">Азықтық дәнді дақылдар 
</t>
  </si>
  <si>
    <t xml:space="preserve">Азықтық дәнді бұршақ дақылдары
</t>
  </si>
  <si>
    <t xml:space="preserve">Сүрлем
</t>
  </si>
  <si>
    <t xml:space="preserve">Пішен
</t>
  </si>
  <si>
    <t xml:space="preserve">Пішендеме
</t>
  </si>
  <si>
    <t xml:space="preserve">Дәнділердің сабаны және қауызы
</t>
  </si>
  <si>
    <t xml:space="preserve">Құрама мал азығы
</t>
  </si>
  <si>
    <t xml:space="preserve">Көк азық
</t>
  </si>
  <si>
    <t xml:space="preserve">Өзге де мал азығы
</t>
  </si>
  <si>
    <t>8.1.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</si>
  <si>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</si>
  <si>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</si>
  <si>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</si>
  <si>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</si>
  <si>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</si>
  <si>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</si>
  <si>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</si>
  <si>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</si>
  <si>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</si>
  <si>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16.</t>
  </si>
  <si>
    <t>15.</t>
  </si>
  <si>
    <t>Қойдан қырқылған жүн</t>
  </si>
  <si>
    <t>Бір қойдан қырқылған жүннің орташа шығымы</t>
  </si>
  <si>
    <t>№6-10/290</t>
  </si>
  <si>
    <t>8.6</t>
  </si>
  <si>
    <t>Өткізілген қой жүні</t>
  </si>
  <si>
    <t xml:space="preserve">2023 жылғы 1 қаңтардағы жағдай бойынша мал мен құстың саны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</si>
</sst>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₸&quot;;\-#,##0\ &quot;₸&quot;"/>
    <numFmt numFmtId="165" formatCode="#,##0\ &quot;₸&quot;;[Red]\-#,##0\ &quot;₸&quot;"/>
    <numFmt numFmtId="166" formatCode="#,##0.00\ &quot;₸&quot;;\-#,##0.00\ &quot;₸&quot;"/>
    <numFmt numFmtId="167" formatCode="#,##0.00\ &quot;₸&quot;;[Red]\-#,##0.00\ &quot;₸&quot;"/>
    <numFmt numFmtId="168" formatCode="_-* #,##0\ &quot;₸&quot;_-;\-* #,##0\ &quot;₸&quot;_-;_-* &quot;-&quot;\ &quot;₸&quot;_-;_-@_-"/>
    <numFmt numFmtId="169" formatCode="_-* #,##0\ _₸_-;\-* #,##0\ _₸_-;_-* &quot;-&quot;\ _₸_-;_-@_-"/>
    <numFmt numFmtId="170" formatCode="_-* #,##0.00\ &quot;₸&quot;_-;\-* #,##0.00\ &quot;₸&quot;_-;_-* &quot;-&quot;??\ &quot;₸&quot;_-;_-@_-"/>
    <numFmt numFmtId="171" formatCode="_-* #,##0.00\ _₸_-;\-* #,##0.00\ _₸_-;_-* &quot;-&quot;??\ _₸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##\ ###\ ###\ ###\ ##0"/>
    <numFmt numFmtId="175" formatCode="0.0"/>
    <numFmt numFmtId="176" formatCode="#,##0.0"/>
    <numFmt numFmtId="177" formatCode="###\ ###\ ###\ ###\ ##0.0"/>
    <numFmt numFmtId="178" formatCode="###\ ###\ ###\ ##0.00"/>
    <numFmt numFmtId="179" formatCode="###\ ###\ ###\ ##0.0"/>
    <numFmt numFmtId="180" formatCode="###\ ###\ ###\ ##0"/>
    <numFmt numFmtId="181" formatCode="##\ ###\ ###\ ##0.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#\ ##0.00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8"/>
      <color indexed="8"/>
      <name val="Calibri"/>
      <family val="0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color indexed="8"/>
      <name val="Calibri"/>
      <family val="2"/>
    </font>
    <font>
      <b/>
      <sz val="2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10"/>
      <color indexed="10"/>
      <name val="Arial Cyr"/>
      <family val="0"/>
    </font>
    <font>
      <sz val="8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8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u val="single"/>
      <sz val="8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8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45" fillId="16" borderId="0" applyNumberFormat="0" applyBorder="0" applyAlignment="0" applyProtection="0"/>
    <xf numFmtId="0" fontId="46" fillId="17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0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45" fillId="31" borderId="8" applyNumberFormat="0" applyFont="0" applyAlignment="0" applyProtection="0"/>
    <xf numFmtId="0" fontId="45" fillId="31" borderId="8" applyNumberFormat="0" applyFont="0" applyAlignment="0" applyProtection="0"/>
    <xf numFmtId="9" fontId="45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3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48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38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5" fillId="0" borderId="0" xfId="255" applyFont="1">
      <alignment/>
      <protection/>
    </xf>
    <xf numFmtId="0" fontId="39" fillId="0" borderId="10" xfId="255" applyFont="1" applyBorder="1" applyAlignment="1">
      <alignment horizontal="center" vertical="center" wrapText="1"/>
      <protection/>
    </xf>
    <xf numFmtId="177" fontId="3" fillId="0" borderId="0" xfId="67" applyNumberFormat="1" applyFont="1" applyAlignment="1">
      <alignment horizontal="right"/>
      <protection/>
    </xf>
    <xf numFmtId="176" fontId="3" fillId="0" borderId="0" xfId="0" applyNumberFormat="1" applyFont="1" applyFill="1" applyAlignment="1">
      <alignment horizontal="right"/>
    </xf>
    <xf numFmtId="176" fontId="3" fillId="0" borderId="0" xfId="0" applyNumberFormat="1" applyFont="1" applyAlignment="1">
      <alignment horizontal="right"/>
    </xf>
    <xf numFmtId="175" fontId="5" fillId="0" borderId="0" xfId="255" applyNumberFormat="1" applyFont="1">
      <alignment/>
      <protection/>
    </xf>
    <xf numFmtId="174" fontId="3" fillId="0" borderId="0" xfId="67" applyNumberFormat="1" applyFont="1" applyAlignment="1">
      <alignment horizontal="right"/>
      <protection/>
    </xf>
    <xf numFmtId="174" fontId="3" fillId="0" borderId="0" xfId="67" applyNumberFormat="1" applyFont="1" applyBorder="1" applyAlignment="1">
      <alignment horizontal="right"/>
      <protection/>
    </xf>
    <xf numFmtId="0" fontId="5" fillId="0" borderId="0" xfId="255" applyFont="1" applyAlignment="1">
      <alignment vertical="center"/>
      <protection/>
    </xf>
    <xf numFmtId="0" fontId="3" fillId="0" borderId="0" xfId="255" applyFont="1" applyBorder="1" applyAlignment="1">
      <alignment horizontal="left"/>
      <protection/>
    </xf>
    <xf numFmtId="177" fontId="3" fillId="0" borderId="0" xfId="67" applyNumberFormat="1" applyFont="1" applyBorder="1" applyAlignment="1">
      <alignment horizontal="right"/>
      <protection/>
    </xf>
    <xf numFmtId="0" fontId="3" fillId="0" borderId="0" xfId="255" applyFont="1" applyFill="1" applyBorder="1" applyAlignment="1">
      <alignment horizontal="left"/>
      <protection/>
    </xf>
    <xf numFmtId="174" fontId="3" fillId="0" borderId="0" xfId="67" applyNumberFormat="1" applyFont="1" applyFill="1" applyBorder="1" applyAlignment="1">
      <alignment horizontal="right"/>
      <protection/>
    </xf>
    <xf numFmtId="177" fontId="3" fillId="0" borderId="0" xfId="67" applyNumberFormat="1" applyFont="1" applyFill="1" applyBorder="1" applyAlignment="1">
      <alignment horizontal="right"/>
      <protection/>
    </xf>
    <xf numFmtId="0" fontId="5" fillId="0" borderId="0" xfId="255" applyFont="1" applyFill="1">
      <alignment/>
      <protection/>
    </xf>
    <xf numFmtId="174" fontId="3" fillId="0" borderId="10" xfId="67" applyNumberFormat="1" applyFont="1" applyBorder="1" applyAlignment="1">
      <alignment horizontal="right"/>
      <protection/>
    </xf>
    <xf numFmtId="177" fontId="3" fillId="0" borderId="10" xfId="67" applyNumberFormat="1" applyFont="1" applyBorder="1" applyAlignment="1">
      <alignment horizontal="right"/>
      <protection/>
    </xf>
    <xf numFmtId="0" fontId="0" fillId="0" borderId="0" xfId="245" applyFill="1">
      <alignment/>
      <protection/>
    </xf>
    <xf numFmtId="0" fontId="3" fillId="0" borderId="10" xfId="245" applyFont="1" applyFill="1" applyBorder="1" applyAlignment="1">
      <alignment/>
      <protection/>
    </xf>
    <xf numFmtId="0" fontId="3" fillId="0" borderId="10" xfId="245" applyFont="1" applyFill="1" applyBorder="1" applyAlignment="1">
      <alignment horizontal="right"/>
      <protection/>
    </xf>
    <xf numFmtId="0" fontId="3" fillId="0" borderId="11" xfId="255" applyFont="1" applyFill="1" applyBorder="1" applyAlignment="1">
      <alignment horizontal="center" vertical="center" wrapText="1"/>
      <protection/>
    </xf>
    <xf numFmtId="0" fontId="3" fillId="0" borderId="12" xfId="255" applyFont="1" applyBorder="1" applyAlignment="1">
      <alignment horizontal="center" vertical="center" wrapText="1"/>
      <protection/>
    </xf>
    <xf numFmtId="0" fontId="0" fillId="0" borderId="0" xfId="245" applyFill="1" applyBorder="1">
      <alignment/>
      <protection/>
    </xf>
    <xf numFmtId="0" fontId="0" fillId="0" borderId="0" xfId="245" applyFont="1" applyFill="1">
      <alignment/>
      <protection/>
    </xf>
    <xf numFmtId="49" fontId="40" fillId="0" borderId="13" xfId="67" applyNumberFormat="1" applyFont="1" applyFill="1" applyBorder="1" applyAlignment="1">
      <alignment horizontal="left" wrapText="1"/>
      <protection/>
    </xf>
    <xf numFmtId="176" fontId="3" fillId="0" borderId="0" xfId="67" applyNumberFormat="1" applyFont="1" applyFill="1" applyAlignment="1">
      <alignment horizontal="right"/>
      <protection/>
    </xf>
    <xf numFmtId="49" fontId="3" fillId="0" borderId="0" xfId="67" applyNumberFormat="1" applyFont="1" applyFill="1" applyBorder="1" applyAlignment="1">
      <alignment horizontal="left"/>
      <protection/>
    </xf>
    <xf numFmtId="176" fontId="7" fillId="0" borderId="0" xfId="0" applyNumberFormat="1" applyFont="1" applyAlignment="1">
      <alignment horizontal="right" wrapText="1"/>
    </xf>
    <xf numFmtId="176" fontId="7" fillId="0" borderId="0" xfId="0" applyNumberFormat="1" applyFont="1" applyFill="1" applyAlignment="1">
      <alignment horizontal="right" wrapText="1"/>
    </xf>
    <xf numFmtId="176" fontId="3" fillId="0" borderId="0" xfId="67" applyNumberFormat="1" applyFont="1" applyFill="1" applyBorder="1" applyAlignment="1">
      <alignment horizontal="right"/>
      <protection/>
    </xf>
    <xf numFmtId="49" fontId="3" fillId="0" borderId="10" xfId="67" applyNumberFormat="1" applyFont="1" applyFill="1" applyBorder="1" applyAlignment="1">
      <alignment horizontal="left"/>
      <protection/>
    </xf>
    <xf numFmtId="176" fontId="3" fillId="0" borderId="10" xfId="67" applyNumberFormat="1" applyFont="1" applyFill="1" applyBorder="1" applyAlignment="1">
      <alignment horizontal="right"/>
      <protection/>
    </xf>
    <xf numFmtId="176" fontId="7" fillId="0" borderId="10" xfId="0" applyNumberFormat="1" applyFont="1" applyBorder="1" applyAlignment="1">
      <alignment horizontal="right" wrapText="1"/>
    </xf>
    <xf numFmtId="176" fontId="7" fillId="0" borderId="1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175" fontId="41" fillId="0" borderId="0" xfId="0" applyNumberFormat="1" applyFont="1" applyFill="1" applyAlignment="1">
      <alignment horizontal="center" vertical="center" wrapText="1"/>
    </xf>
    <xf numFmtId="175" fontId="41" fillId="0" borderId="0" xfId="0" applyNumberFormat="1" applyFont="1" applyFill="1" applyAlignment="1">
      <alignment horizontal="center" vertical="center"/>
    </xf>
    <xf numFmtId="175" fontId="3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76" fontId="3" fillId="0" borderId="13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176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 wrapText="1"/>
    </xf>
    <xf numFmtId="176" fontId="3" fillId="0" borderId="10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/>
    </xf>
    <xf numFmtId="176" fontId="7" fillId="0" borderId="0" xfId="0" applyNumberFormat="1" applyFont="1" applyAlignment="1">
      <alignment horizontal="right" wrapText="1"/>
    </xf>
    <xf numFmtId="176" fontId="8" fillId="0" borderId="0" xfId="67" applyNumberFormat="1" applyFont="1" applyFill="1" applyAlignment="1">
      <alignment horizontal="left"/>
      <protection/>
    </xf>
    <xf numFmtId="0" fontId="6" fillId="0" borderId="0" xfId="67" applyFill="1">
      <alignment/>
      <protection/>
    </xf>
    <xf numFmtId="178" fontId="7" fillId="0" borderId="0" xfId="0" applyNumberFormat="1" applyFont="1" applyAlignment="1">
      <alignment horizontal="right" wrapText="1"/>
    </xf>
    <xf numFmtId="179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/>
    </xf>
    <xf numFmtId="175" fontId="3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176" fontId="3" fillId="0" borderId="0" xfId="0" applyNumberFormat="1" applyFont="1" applyBorder="1" applyAlignment="1">
      <alignment horizontal="right"/>
    </xf>
    <xf numFmtId="176" fontId="3" fillId="0" borderId="10" xfId="0" applyNumberFormat="1" applyFont="1" applyBorder="1" applyAlignment="1">
      <alignment horizontal="right"/>
    </xf>
    <xf numFmtId="175" fontId="6" fillId="0" borderId="0" xfId="0" applyNumberFormat="1" applyFont="1" applyAlignment="1">
      <alignment/>
    </xf>
    <xf numFmtId="178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179" fontId="7" fillId="0" borderId="0" xfId="0" applyNumberFormat="1" applyFont="1" applyBorder="1" applyAlignment="1">
      <alignment horizontal="right" wrapText="1"/>
    </xf>
    <xf numFmtId="179" fontId="7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/>
    </xf>
    <xf numFmtId="0" fontId="6" fillId="0" borderId="0" xfId="0" applyFont="1" applyAlignment="1">
      <alignment vertical="justify"/>
    </xf>
    <xf numFmtId="176" fontId="5" fillId="0" borderId="0" xfId="0" applyNumberFormat="1" applyFont="1" applyFill="1" applyAlignment="1">
      <alignment/>
    </xf>
    <xf numFmtId="0" fontId="10" fillId="0" borderId="0" xfId="0" applyFont="1" applyAlignment="1">
      <alignment vertical="center"/>
    </xf>
    <xf numFmtId="0" fontId="3" fillId="0" borderId="0" xfId="0" applyFont="1" applyAlignment="1">
      <alignment/>
    </xf>
    <xf numFmtId="177" fontId="3" fillId="0" borderId="0" xfId="0" applyNumberFormat="1" applyFont="1" applyFill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3" fillId="0" borderId="10" xfId="0" applyNumberFormat="1" applyFont="1" applyFill="1" applyBorder="1" applyAlignment="1">
      <alignment horizontal="right"/>
    </xf>
    <xf numFmtId="0" fontId="3" fillId="0" borderId="10" xfId="249" applyFont="1" applyFill="1" applyBorder="1" applyAlignment="1">
      <alignment/>
      <protection/>
    </xf>
    <xf numFmtId="0" fontId="3" fillId="0" borderId="10" xfId="249" applyFont="1" applyFill="1" applyBorder="1" applyAlignment="1">
      <alignment horizontal="right"/>
      <protection/>
    </xf>
    <xf numFmtId="49" fontId="40" fillId="0" borderId="13" xfId="67" applyNumberFormat="1" applyFont="1" applyFill="1" applyBorder="1" applyAlignment="1">
      <alignment horizontal="left"/>
      <protection/>
    </xf>
    <xf numFmtId="0" fontId="7" fillId="0" borderId="0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5" fillId="0" borderId="0" xfId="67" applyFont="1" applyFill="1" applyBorder="1">
      <alignment/>
      <protection/>
    </xf>
    <xf numFmtId="180" fontId="7" fillId="0" borderId="0" xfId="0" applyNumberFormat="1" applyFont="1" applyAlignment="1">
      <alignment horizontal="right" wrapText="1"/>
    </xf>
    <xf numFmtId="180" fontId="7" fillId="0" borderId="0" xfId="0" applyNumberFormat="1" applyFont="1" applyBorder="1" applyAlignment="1">
      <alignment horizontal="right" wrapText="1"/>
    </xf>
    <xf numFmtId="180" fontId="7" fillId="0" borderId="0" xfId="0" applyNumberFormat="1" applyFont="1" applyFill="1" applyAlignment="1">
      <alignment horizontal="right" wrapText="1"/>
    </xf>
    <xf numFmtId="180" fontId="7" fillId="0" borderId="0" xfId="0" applyNumberFormat="1" applyFont="1" applyFill="1" applyBorder="1" applyAlignment="1">
      <alignment horizontal="right" wrapText="1"/>
    </xf>
    <xf numFmtId="174" fontId="3" fillId="0" borderId="10" xfId="67" applyNumberFormat="1" applyFont="1" applyFill="1" applyBorder="1" applyAlignment="1">
      <alignment horizontal="right"/>
      <protection/>
    </xf>
    <xf numFmtId="177" fontId="3" fillId="0" borderId="10" xfId="67" applyNumberFormat="1" applyFont="1" applyFill="1" applyBorder="1" applyAlignment="1">
      <alignment horizontal="right"/>
      <protection/>
    </xf>
    <xf numFmtId="180" fontId="7" fillId="0" borderId="10" xfId="0" applyNumberFormat="1" applyFont="1" applyBorder="1" applyAlignment="1">
      <alignment horizontal="right" wrapText="1"/>
    </xf>
    <xf numFmtId="0" fontId="0" fillId="0" borderId="0" xfId="253">
      <alignment/>
      <protection/>
    </xf>
    <xf numFmtId="0" fontId="3" fillId="0" borderId="0" xfId="253" applyFont="1" applyBorder="1" applyAlignment="1">
      <alignment vertical="justify"/>
      <protection/>
    </xf>
    <xf numFmtId="0" fontId="3" fillId="0" borderId="10" xfId="253" applyFont="1" applyBorder="1" applyAlignment="1">
      <alignment horizontal="right" vertical="justify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3" fillId="0" borderId="10" xfId="254" applyFont="1" applyBorder="1" applyAlignment="1">
      <alignment vertical="justify"/>
      <protection/>
    </xf>
    <xf numFmtId="0" fontId="3" fillId="0" borderId="10" xfId="254" applyFont="1" applyBorder="1" applyAlignment="1">
      <alignment horizontal="right" vertical="justify"/>
      <protection/>
    </xf>
    <xf numFmtId="49" fontId="40" fillId="0" borderId="0" xfId="67" applyNumberFormat="1" applyFont="1" applyAlignment="1">
      <alignment/>
      <protection/>
    </xf>
    <xf numFmtId="49" fontId="3" fillId="0" borderId="0" xfId="67" applyNumberFormat="1" applyFont="1" applyAlignment="1">
      <alignment/>
      <protection/>
    </xf>
    <xf numFmtId="49" fontId="3" fillId="0" borderId="10" xfId="67" applyNumberFormat="1" applyFont="1" applyBorder="1" applyAlignment="1">
      <alignment/>
      <protection/>
    </xf>
    <xf numFmtId="0" fontId="3" fillId="0" borderId="10" xfId="249" applyFont="1" applyBorder="1" applyAlignment="1">
      <alignment/>
      <protection/>
    </xf>
    <xf numFmtId="0" fontId="3" fillId="0" borderId="10" xfId="252" applyFont="1" applyBorder="1" applyAlignment="1">
      <alignment vertical="justify"/>
      <protection/>
    </xf>
    <xf numFmtId="0" fontId="3" fillId="0" borderId="0" xfId="252" applyFont="1">
      <alignment/>
      <protection/>
    </xf>
    <xf numFmtId="0" fontId="3" fillId="0" borderId="0" xfId="67" applyFont="1">
      <alignment/>
      <protection/>
    </xf>
    <xf numFmtId="0" fontId="3" fillId="0" borderId="10" xfId="249" applyFont="1" applyBorder="1" applyAlignment="1">
      <alignment horizontal="right"/>
      <protection/>
    </xf>
    <xf numFmtId="49" fontId="3" fillId="0" borderId="0" xfId="67" applyNumberFormat="1" applyFont="1" applyBorder="1" applyAlignment="1">
      <alignment/>
      <protection/>
    </xf>
    <xf numFmtId="0" fontId="3" fillId="0" borderId="10" xfId="67" applyFont="1" applyBorder="1" applyAlignment="1">
      <alignment vertical="justify"/>
      <protection/>
    </xf>
    <xf numFmtId="0" fontId="3" fillId="0" borderId="10" xfId="67" applyFont="1" applyBorder="1" applyAlignment="1">
      <alignment horizontal="right" vertical="justify"/>
      <protection/>
    </xf>
    <xf numFmtId="3" fontId="3" fillId="0" borderId="0" xfId="67" applyNumberFormat="1" applyFont="1" applyFill="1" applyAlignment="1">
      <alignment horizontal="right"/>
      <protection/>
    </xf>
    <xf numFmtId="174" fontId="3" fillId="0" borderId="0" xfId="67" applyNumberFormat="1" applyFont="1" applyFill="1" applyAlignment="1">
      <alignment horizontal="right"/>
      <protection/>
    </xf>
    <xf numFmtId="0" fontId="3" fillId="0" borderId="0" xfId="67" applyFont="1" applyBorder="1" applyAlignment="1">
      <alignment vertical="justify"/>
      <protection/>
    </xf>
    <xf numFmtId="180" fontId="3" fillId="0" borderId="0" xfId="0" applyNumberFormat="1" applyFont="1" applyFill="1" applyAlignment="1">
      <alignment horizontal="right" wrapText="1"/>
    </xf>
    <xf numFmtId="0" fontId="0" fillId="0" borderId="0" xfId="236" applyFont="1" applyFill="1">
      <alignment/>
      <protection/>
    </xf>
    <xf numFmtId="49" fontId="3" fillId="0" borderId="0" xfId="67" applyNumberFormat="1" applyFont="1" applyFill="1" applyBorder="1" applyAlignment="1">
      <alignment/>
      <protection/>
    </xf>
    <xf numFmtId="175" fontId="40" fillId="0" borderId="13" xfId="67" applyNumberFormat="1" applyFont="1" applyBorder="1" applyAlignment="1">
      <alignment wrapText="1"/>
      <protection/>
    </xf>
    <xf numFmtId="175" fontId="3" fillId="0" borderId="0" xfId="67" applyNumberFormat="1" applyFont="1" applyBorder="1" applyAlignment="1">
      <alignment/>
      <protection/>
    </xf>
    <xf numFmtId="175" fontId="3" fillId="0" borderId="0" xfId="67" applyNumberFormat="1" applyFont="1" applyFill="1" applyBorder="1" applyAlignment="1">
      <alignment/>
      <protection/>
    </xf>
    <xf numFmtId="175" fontId="3" fillId="0" borderId="0" xfId="67" applyNumberFormat="1" applyFont="1" applyFill="1" applyAlignment="1">
      <alignment horizontal="right"/>
      <protection/>
    </xf>
    <xf numFmtId="175" fontId="3" fillId="0" borderId="10" xfId="67" applyNumberFormat="1" applyFont="1" applyBorder="1" applyAlignment="1">
      <alignment/>
      <protection/>
    </xf>
    <xf numFmtId="0" fontId="0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49" fontId="40" fillId="0" borderId="0" xfId="0" applyNumberFormat="1" applyFont="1" applyAlignment="1">
      <alignment horizontal="left"/>
    </xf>
    <xf numFmtId="0" fontId="0" fillId="0" borderId="0" xfId="0" applyFont="1" applyFill="1" applyAlignment="1">
      <alignment/>
    </xf>
    <xf numFmtId="174" fontId="3" fillId="0" borderId="13" xfId="67" applyNumberFormat="1" applyFont="1" applyFill="1" applyBorder="1" applyAlignment="1">
      <alignment horizontal="right"/>
      <protection/>
    </xf>
    <xf numFmtId="175" fontId="3" fillId="0" borderId="0" xfId="67" applyNumberFormat="1" applyFont="1" applyFill="1" applyAlignment="1">
      <alignment/>
      <protection/>
    </xf>
    <xf numFmtId="180" fontId="3" fillId="0" borderId="0" xfId="0" applyNumberFormat="1" applyFont="1" applyFill="1" applyBorder="1" applyAlignment="1">
      <alignment horizontal="right" wrapText="1"/>
    </xf>
    <xf numFmtId="180" fontId="3" fillId="0" borderId="1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right" wrapText="1"/>
    </xf>
    <xf numFmtId="180" fontId="7" fillId="0" borderId="10" xfId="0" applyNumberFormat="1" applyFont="1" applyFill="1" applyBorder="1" applyAlignment="1">
      <alignment horizontal="right" wrapText="1"/>
    </xf>
    <xf numFmtId="175" fontId="3" fillId="0" borderId="0" xfId="67" applyNumberFormat="1" applyFont="1" applyFill="1" applyBorder="1" applyAlignment="1">
      <alignment horizontal="right"/>
      <protection/>
    </xf>
    <xf numFmtId="49" fontId="3" fillId="0" borderId="0" xfId="67" applyNumberFormat="1" applyFont="1" applyFill="1" applyAlignment="1">
      <alignment/>
      <protection/>
    </xf>
    <xf numFmtId="0" fontId="0" fillId="0" borderId="0" xfId="244">
      <alignment/>
      <protection/>
    </xf>
    <xf numFmtId="0" fontId="3" fillId="0" borderId="10" xfId="67" applyFont="1" applyBorder="1">
      <alignment/>
      <protection/>
    </xf>
    <xf numFmtId="0" fontId="3" fillId="0" borderId="0" xfId="67" applyFont="1" applyBorder="1" applyAlignment="1">
      <alignment/>
      <protection/>
    </xf>
    <xf numFmtId="0" fontId="3" fillId="0" borderId="10" xfId="67" applyFont="1" applyBorder="1" applyAlignment="1">
      <alignment horizontal="right"/>
      <protection/>
    </xf>
    <xf numFmtId="0" fontId="3" fillId="0" borderId="14" xfId="244" applyFont="1" applyBorder="1" applyAlignment="1">
      <alignment horizontal="center" vertical="center"/>
      <protection/>
    </xf>
    <xf numFmtId="180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244" applyBorder="1">
      <alignment/>
      <protection/>
    </xf>
    <xf numFmtId="0" fontId="0" fillId="0" borderId="0" xfId="244" applyFont="1" applyAlignment="1">
      <alignment horizontal="right"/>
      <protection/>
    </xf>
    <xf numFmtId="0" fontId="0" fillId="0" borderId="0" xfId="244" applyFill="1">
      <alignment/>
      <protection/>
    </xf>
    <xf numFmtId="0" fontId="0" fillId="0" borderId="0" xfId="244" applyFill="1" applyBorder="1">
      <alignment/>
      <protection/>
    </xf>
    <xf numFmtId="0" fontId="0" fillId="0" borderId="0" xfId="246">
      <alignment/>
      <protection/>
    </xf>
    <xf numFmtId="0" fontId="3" fillId="0" borderId="10" xfId="246" applyFont="1" applyBorder="1" applyAlignment="1">
      <alignment/>
      <protection/>
    </xf>
    <xf numFmtId="0" fontId="3" fillId="0" borderId="10" xfId="246" applyFont="1" applyBorder="1" applyAlignment="1">
      <alignment horizontal="right"/>
      <protection/>
    </xf>
    <xf numFmtId="0" fontId="0" fillId="0" borderId="0" xfId="246" applyBorder="1">
      <alignment/>
      <protection/>
    </xf>
    <xf numFmtId="180" fontId="7" fillId="0" borderId="0" xfId="0" applyNumberFormat="1" applyFont="1" applyAlignment="1">
      <alignment horizontal="center" vertical="center" wrapText="1"/>
    </xf>
    <xf numFmtId="17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80" fontId="7" fillId="0" borderId="10" xfId="0" applyNumberFormat="1" applyFont="1" applyBorder="1" applyAlignment="1">
      <alignment horizontal="right" vertical="center" wrapText="1"/>
    </xf>
    <xf numFmtId="0" fontId="3" fillId="0" borderId="0" xfId="246" applyFont="1">
      <alignment/>
      <protection/>
    </xf>
    <xf numFmtId="0" fontId="0" fillId="0" borderId="0" xfId="247">
      <alignment/>
      <protection/>
    </xf>
    <xf numFmtId="0" fontId="3" fillId="0" borderId="10" xfId="247" applyFont="1" applyBorder="1" applyAlignment="1">
      <alignment/>
      <protection/>
    </xf>
    <xf numFmtId="0" fontId="3" fillId="0" borderId="0" xfId="247" applyFont="1" applyAlignment="1">
      <alignment horizontal="right"/>
      <protection/>
    </xf>
    <xf numFmtId="0" fontId="3" fillId="0" borderId="0" xfId="247" applyFont="1">
      <alignment/>
      <protection/>
    </xf>
    <xf numFmtId="179" fontId="7" fillId="0" borderId="0" xfId="0" applyNumberFormat="1" applyFont="1" applyAlignment="1">
      <alignment horizontal="right" wrapText="1"/>
    </xf>
    <xf numFmtId="49" fontId="40" fillId="0" borderId="13" xfId="67" applyNumberFormat="1" applyFont="1" applyBorder="1" applyAlignment="1">
      <alignment/>
      <protection/>
    </xf>
    <xf numFmtId="179" fontId="7" fillId="0" borderId="0" xfId="0" applyNumberFormat="1" applyFont="1" applyFill="1" applyAlignment="1">
      <alignment horizontal="right" wrapText="1"/>
    </xf>
    <xf numFmtId="0" fontId="3" fillId="0" borderId="10" xfId="247" applyFont="1" applyFill="1" applyBorder="1" applyAlignment="1">
      <alignment/>
      <protection/>
    </xf>
    <xf numFmtId="0" fontId="3" fillId="0" borderId="0" xfId="247" applyFont="1" applyFill="1">
      <alignment/>
      <protection/>
    </xf>
    <xf numFmtId="49" fontId="3" fillId="0" borderId="10" xfId="67" applyNumberFormat="1" applyFont="1" applyFill="1" applyBorder="1" applyAlignment="1">
      <alignment/>
      <protection/>
    </xf>
    <xf numFmtId="0" fontId="4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0" xfId="255" applyFont="1" applyBorder="1" applyAlignment="1">
      <alignment vertical="justify"/>
      <protection/>
    </xf>
    <xf numFmtId="0" fontId="3" fillId="0" borderId="10" xfId="255" applyFont="1" applyBorder="1" applyAlignment="1">
      <alignment horizontal="right" vertical="justify"/>
      <protection/>
    </xf>
    <xf numFmtId="0" fontId="3" fillId="0" borderId="14" xfId="255" applyFont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3" fillId="0" borderId="0" xfId="255" applyFont="1" applyAlignment="1">
      <alignment/>
      <protection/>
    </xf>
    <xf numFmtId="0" fontId="11" fillId="0" borderId="0" xfId="255" applyFont="1">
      <alignment/>
      <protection/>
    </xf>
    <xf numFmtId="179" fontId="11" fillId="0" borderId="0" xfId="255" applyNumberFormat="1" applyFont="1">
      <alignment/>
      <protection/>
    </xf>
    <xf numFmtId="0" fontId="6" fillId="0" borderId="0" xfId="255" applyFont="1">
      <alignment/>
      <protection/>
    </xf>
    <xf numFmtId="14" fontId="3" fillId="0" borderId="10" xfId="255" applyNumberFormat="1" applyFont="1" applyBorder="1" applyAlignment="1">
      <alignment horizontal="left"/>
      <protection/>
    </xf>
    <xf numFmtId="0" fontId="11" fillId="0" borderId="10" xfId="255" applyFont="1" applyBorder="1">
      <alignment/>
      <protection/>
    </xf>
    <xf numFmtId="0" fontId="6" fillId="0" borderId="10" xfId="255" applyFont="1" applyBorder="1">
      <alignment/>
      <protection/>
    </xf>
    <xf numFmtId="14" fontId="3" fillId="0" borderId="13" xfId="255" applyNumberFormat="1" applyFont="1" applyBorder="1" applyAlignment="1">
      <alignment wrapText="1"/>
      <protection/>
    </xf>
    <xf numFmtId="0" fontId="3" fillId="0" borderId="0" xfId="255" applyFont="1" applyBorder="1" applyAlignment="1">
      <alignment/>
      <protection/>
    </xf>
    <xf numFmtId="0" fontId="3" fillId="0" borderId="13" xfId="247" applyFont="1" applyBorder="1">
      <alignment/>
      <protection/>
    </xf>
    <xf numFmtId="0" fontId="3" fillId="0" borderId="13" xfId="255" applyFont="1" applyBorder="1" applyAlignment="1">
      <alignment/>
      <protection/>
    </xf>
    <xf numFmtId="0" fontId="3" fillId="0" borderId="13" xfId="68" applyFont="1" applyBorder="1">
      <alignment/>
      <protection/>
    </xf>
    <xf numFmtId="0" fontId="3" fillId="0" borderId="0" xfId="0" applyFont="1" applyAlignment="1">
      <alignment horizontal="left"/>
    </xf>
    <xf numFmtId="0" fontId="3" fillId="0" borderId="0" xfId="247" applyFont="1" applyBorder="1">
      <alignment/>
      <protection/>
    </xf>
    <xf numFmtId="0" fontId="3" fillId="0" borderId="0" xfId="68" applyFont="1" applyBorder="1">
      <alignment/>
      <protection/>
    </xf>
    <xf numFmtId="0" fontId="3" fillId="0" borderId="10" xfId="255" applyFont="1" applyBorder="1" applyAlignment="1">
      <alignment wrapText="1"/>
      <protection/>
    </xf>
    <xf numFmtId="14" fontId="3" fillId="0" borderId="10" xfId="255" applyNumberFormat="1" applyFont="1" applyBorder="1" applyAlignment="1">
      <alignment horizontal="left" wrapText="1"/>
      <protection/>
    </xf>
    <xf numFmtId="0" fontId="3" fillId="0" borderId="10" xfId="255" applyFont="1" applyFill="1" applyBorder="1" applyAlignment="1">
      <alignment horizontal="left"/>
      <protection/>
    </xf>
    <xf numFmtId="0" fontId="3" fillId="0" borderId="10" xfId="68" applyFont="1" applyBorder="1">
      <alignment/>
      <protection/>
    </xf>
    <xf numFmtId="0" fontId="0" fillId="0" borderId="10" xfId="0" applyFont="1" applyBorder="1" applyAlignment="1">
      <alignment/>
    </xf>
    <xf numFmtId="0" fontId="3" fillId="0" borderId="10" xfId="247" applyFont="1" applyBorder="1">
      <alignment/>
      <protection/>
    </xf>
    <xf numFmtId="0" fontId="3" fillId="0" borderId="10" xfId="255" applyFont="1" applyBorder="1">
      <alignment/>
      <protection/>
    </xf>
    <xf numFmtId="0" fontId="3" fillId="0" borderId="0" xfId="255" applyFont="1" applyBorder="1">
      <alignment/>
      <protection/>
    </xf>
    <xf numFmtId="0" fontId="3" fillId="0" borderId="10" xfId="0" applyFont="1" applyBorder="1" applyAlignment="1">
      <alignment horizontal="right"/>
    </xf>
    <xf numFmtId="0" fontId="0" fillId="0" borderId="0" xfId="245" applyFont="1" applyFill="1">
      <alignment/>
      <protection/>
    </xf>
    <xf numFmtId="0" fontId="3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175" fontId="0" fillId="0" borderId="0" xfId="245" applyNumberFormat="1" applyFont="1" applyFill="1">
      <alignment/>
      <protection/>
    </xf>
    <xf numFmtId="0" fontId="4" fillId="0" borderId="0" xfId="0" applyFont="1" applyAlignment="1">
      <alignment/>
    </xf>
    <xf numFmtId="176" fontId="3" fillId="0" borderId="0" xfId="0" applyNumberFormat="1" applyFont="1" applyAlignment="1">
      <alignment/>
    </xf>
    <xf numFmtId="175" fontId="9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175" fontId="6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>
      <alignment/>
    </xf>
    <xf numFmtId="0" fontId="6" fillId="0" borderId="0" xfId="67" applyFont="1" applyFill="1">
      <alignment/>
      <protection/>
    </xf>
    <xf numFmtId="0" fontId="3" fillId="0" borderId="12" xfId="255" applyFont="1" applyFill="1" applyBorder="1" applyAlignment="1">
      <alignment horizontal="center" vertical="center" wrapText="1"/>
      <protection/>
    </xf>
    <xf numFmtId="0" fontId="6" fillId="0" borderId="0" xfId="67" applyFill="1" applyBorder="1">
      <alignment/>
      <protection/>
    </xf>
    <xf numFmtId="0" fontId="6" fillId="0" borderId="13" xfId="67" applyFill="1" applyBorder="1">
      <alignment/>
      <protection/>
    </xf>
    <xf numFmtId="176" fontId="6" fillId="0" borderId="13" xfId="67" applyNumberFormat="1" applyFill="1" applyBorder="1">
      <alignment/>
      <protection/>
    </xf>
    <xf numFmtId="178" fontId="7" fillId="0" borderId="0" xfId="0" applyNumberFormat="1" applyFont="1" applyFill="1" applyAlignment="1">
      <alignment horizontal="right" wrapText="1"/>
    </xf>
    <xf numFmtId="0" fontId="0" fillId="0" borderId="0" xfId="248" applyFont="1" applyFill="1">
      <alignment/>
      <protection/>
    </xf>
    <xf numFmtId="0" fontId="3" fillId="0" borderId="10" xfId="248" applyFont="1" applyFill="1" applyBorder="1" applyAlignment="1">
      <alignment/>
      <protection/>
    </xf>
    <xf numFmtId="0" fontId="3" fillId="0" borderId="10" xfId="248" applyFont="1" applyFill="1" applyBorder="1" applyAlignment="1">
      <alignment horizontal="right"/>
      <protection/>
    </xf>
    <xf numFmtId="0" fontId="0" fillId="0" borderId="0" xfId="248" applyFont="1" applyFill="1" applyBorder="1">
      <alignment/>
      <protection/>
    </xf>
    <xf numFmtId="176" fontId="0" fillId="0" borderId="0" xfId="248" applyNumberFormat="1" applyFont="1" applyFill="1">
      <alignment/>
      <protection/>
    </xf>
    <xf numFmtId="175" fontId="0" fillId="0" borderId="0" xfId="248" applyNumberFormat="1" applyFont="1" applyFill="1">
      <alignment/>
      <protection/>
    </xf>
    <xf numFmtId="0" fontId="0" fillId="0" borderId="0" xfId="249" applyFont="1" applyFill="1">
      <alignment/>
      <protection/>
    </xf>
    <xf numFmtId="0" fontId="0" fillId="0" borderId="0" xfId="249" applyFont="1" applyFill="1" applyBorder="1">
      <alignment/>
      <protection/>
    </xf>
    <xf numFmtId="179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0" fillId="0" borderId="0" xfId="250" applyFont="1" applyFill="1">
      <alignment/>
      <protection/>
    </xf>
    <xf numFmtId="0" fontId="3" fillId="0" borderId="10" xfId="250" applyFont="1" applyFill="1" applyBorder="1" applyAlignment="1">
      <alignment/>
      <protection/>
    </xf>
    <xf numFmtId="0" fontId="3" fillId="0" borderId="10" xfId="250" applyFont="1" applyFill="1" applyBorder="1" applyAlignment="1">
      <alignment horizontal="right"/>
      <protection/>
    </xf>
    <xf numFmtId="0" fontId="0" fillId="0" borderId="0" xfId="250" applyFont="1" applyFill="1" applyBorder="1">
      <alignment/>
      <protection/>
    </xf>
    <xf numFmtId="174" fontId="0" fillId="0" borderId="0" xfId="250" applyNumberFormat="1" applyFont="1" applyFill="1" applyBorder="1">
      <alignment/>
      <protection/>
    </xf>
    <xf numFmtId="0" fontId="6" fillId="0" borderId="0" xfId="67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 wrapText="1"/>
    </xf>
    <xf numFmtId="0" fontId="0" fillId="0" borderId="0" xfId="251" applyFont="1" applyFill="1">
      <alignment/>
      <protection/>
    </xf>
    <xf numFmtId="0" fontId="3" fillId="0" borderId="10" xfId="251" applyFont="1" applyFill="1" applyBorder="1" applyAlignment="1">
      <alignment/>
      <protection/>
    </xf>
    <xf numFmtId="0" fontId="3" fillId="0" borderId="10" xfId="251" applyFont="1" applyFill="1" applyBorder="1" applyAlignment="1">
      <alignment horizontal="right"/>
      <protection/>
    </xf>
    <xf numFmtId="0" fontId="0" fillId="0" borderId="0" xfId="251" applyFont="1" applyFill="1" applyBorder="1">
      <alignment/>
      <protection/>
    </xf>
    <xf numFmtId="174" fontId="8" fillId="0" borderId="0" xfId="67" applyNumberFormat="1" applyFont="1" applyFill="1" applyBorder="1" applyAlignment="1">
      <alignment horizontal="right"/>
      <protection/>
    </xf>
    <xf numFmtId="0" fontId="5" fillId="0" borderId="0" xfId="67" applyFont="1" applyFill="1">
      <alignment/>
      <protection/>
    </xf>
    <xf numFmtId="0" fontId="5" fillId="0" borderId="13" xfId="67" applyFont="1" applyFill="1" applyBorder="1">
      <alignment/>
      <protection/>
    </xf>
    <xf numFmtId="0" fontId="12" fillId="0" borderId="0" xfId="0" applyFont="1" applyFill="1" applyAlignment="1">
      <alignment horizontal="left" wrapText="1"/>
    </xf>
    <xf numFmtId="0" fontId="0" fillId="0" borderId="0" xfId="253" applyBorder="1">
      <alignment/>
      <protection/>
    </xf>
    <xf numFmtId="3" fontId="3" fillId="0" borderId="0" xfId="67" applyNumberFormat="1" applyFont="1" applyFill="1" applyBorder="1" applyAlignment="1">
      <alignment horizontal="right"/>
      <protection/>
    </xf>
    <xf numFmtId="0" fontId="3" fillId="0" borderId="10" xfId="0" applyFont="1" applyBorder="1" applyAlignment="1">
      <alignment/>
    </xf>
    <xf numFmtId="0" fontId="0" fillId="0" borderId="0" xfId="236" applyFill="1">
      <alignment/>
      <protection/>
    </xf>
    <xf numFmtId="0" fontId="3" fillId="0" borderId="10" xfId="236" applyFont="1" applyFill="1" applyBorder="1" applyAlignment="1">
      <alignment/>
      <protection/>
    </xf>
    <xf numFmtId="0" fontId="3" fillId="0" borderId="10" xfId="236" applyFont="1" applyFill="1" applyBorder="1" applyAlignment="1">
      <alignment horizontal="right"/>
      <protection/>
    </xf>
    <xf numFmtId="0" fontId="0" fillId="0" borderId="0" xfId="236" applyFill="1" applyBorder="1">
      <alignment/>
      <protection/>
    </xf>
    <xf numFmtId="49" fontId="40" fillId="0" borderId="13" xfId="67" applyNumberFormat="1" applyFont="1" applyFill="1" applyBorder="1" applyAlignment="1">
      <alignment wrapText="1"/>
      <protection/>
    </xf>
    <xf numFmtId="176" fontId="5" fillId="0" borderId="0" xfId="67" applyNumberFormat="1" applyFont="1" applyFill="1" applyBorder="1">
      <alignment/>
      <protection/>
    </xf>
    <xf numFmtId="0" fontId="0" fillId="0" borderId="0" xfId="236" applyFont="1" applyFill="1" applyBorder="1">
      <alignment/>
      <protection/>
    </xf>
    <xf numFmtId="175" fontId="3" fillId="0" borderId="10" xfId="237" applyNumberFormat="1" applyFont="1" applyFill="1" applyBorder="1" applyAlignment="1">
      <alignment/>
      <protection/>
    </xf>
    <xf numFmtId="175" fontId="40" fillId="0" borderId="13" xfId="67" applyNumberFormat="1" applyFont="1" applyFill="1" applyBorder="1" applyAlignment="1">
      <alignment wrapText="1"/>
      <protection/>
    </xf>
    <xf numFmtId="0" fontId="68" fillId="0" borderId="0" xfId="236" applyFont="1" applyFill="1">
      <alignment/>
      <protection/>
    </xf>
    <xf numFmtId="0" fontId="0" fillId="0" borderId="0" xfId="236" applyFont="1" applyFill="1">
      <alignment/>
      <protection/>
    </xf>
    <xf numFmtId="3" fontId="3" fillId="0" borderId="10" xfId="67" applyNumberFormat="1" applyFont="1" applyFill="1" applyBorder="1" applyAlignment="1">
      <alignment horizontal="right"/>
      <protection/>
    </xf>
    <xf numFmtId="0" fontId="4" fillId="0" borderId="0" xfId="0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0" fillId="0" borderId="0" xfId="0" applyNumberFormat="1" applyFont="1" applyFill="1" applyAlignment="1">
      <alignment horizontal="left"/>
    </xf>
    <xf numFmtId="174" fontId="0" fillId="0" borderId="0" xfId="0" applyNumberFormat="1" applyFont="1" applyFill="1" applyAlignment="1">
      <alignment/>
    </xf>
    <xf numFmtId="0" fontId="3" fillId="0" borderId="10" xfId="238" applyFont="1" applyFill="1" applyBorder="1" applyAlignment="1">
      <alignment/>
      <protection/>
    </xf>
    <xf numFmtId="0" fontId="3" fillId="0" borderId="10" xfId="238" applyFont="1" applyFill="1" applyBorder="1" applyAlignment="1">
      <alignment horizontal="right"/>
      <protection/>
    </xf>
    <xf numFmtId="175" fontId="40" fillId="0" borderId="0" xfId="67" applyNumberFormat="1" applyFont="1" applyFill="1" applyAlignment="1">
      <alignment wrapText="1"/>
      <protection/>
    </xf>
    <xf numFmtId="0" fontId="3" fillId="0" borderId="0" xfId="0" applyNumberFormat="1" applyFont="1" applyFill="1" applyAlignment="1">
      <alignment/>
    </xf>
    <xf numFmtId="0" fontId="3" fillId="0" borderId="10" xfId="239" applyFont="1" applyFill="1" applyBorder="1" applyAlignment="1">
      <alignment/>
      <protection/>
    </xf>
    <xf numFmtId="0" fontId="3" fillId="0" borderId="10" xfId="239" applyFont="1" applyFill="1" applyBorder="1" applyAlignment="1">
      <alignment horizontal="right"/>
      <protection/>
    </xf>
    <xf numFmtId="0" fontId="3" fillId="0" borderId="10" xfId="240" applyFont="1" applyFill="1" applyBorder="1" applyAlignment="1">
      <alignment/>
      <protection/>
    </xf>
    <xf numFmtId="0" fontId="3" fillId="0" borderId="10" xfId="241" applyFont="1" applyFill="1" applyBorder="1" applyAlignment="1">
      <alignment/>
      <protection/>
    </xf>
    <xf numFmtId="0" fontId="3" fillId="0" borderId="10" xfId="241" applyFont="1" applyFill="1" applyBorder="1" applyAlignment="1">
      <alignment horizontal="right"/>
      <protection/>
    </xf>
    <xf numFmtId="0" fontId="7" fillId="0" borderId="0" xfId="197" applyFont="1" applyFill="1" applyAlignment="1">
      <alignment horizontal="right" wrapText="1"/>
      <protection/>
    </xf>
    <xf numFmtId="0" fontId="69" fillId="0" borderId="0" xfId="197" applyFont="1" applyFill="1" applyAlignment="1">
      <alignment horizontal="right" wrapText="1"/>
      <protection/>
    </xf>
    <xf numFmtId="0" fontId="3" fillId="0" borderId="0" xfId="197" applyFont="1" applyFill="1" applyAlignment="1">
      <alignment horizontal="right" wrapText="1"/>
      <protection/>
    </xf>
    <xf numFmtId="0" fontId="3" fillId="0" borderId="10" xfId="242" applyFont="1" applyFill="1" applyBorder="1" applyAlignment="1">
      <alignment/>
      <protection/>
    </xf>
    <xf numFmtId="0" fontId="7" fillId="0" borderId="0" xfId="0" applyFont="1" applyFill="1" applyBorder="1" applyAlignment="1">
      <alignment horizontal="right" wrapText="1"/>
    </xf>
    <xf numFmtId="0" fontId="3" fillId="0" borderId="10" xfId="243" applyFont="1" applyFill="1" applyBorder="1" applyAlignment="1">
      <alignment/>
      <protection/>
    </xf>
    <xf numFmtId="3" fontId="4" fillId="0" borderId="0" xfId="0" applyNumberFormat="1" applyFont="1" applyFill="1" applyAlignment="1">
      <alignment/>
    </xf>
    <xf numFmtId="180" fontId="7" fillId="0" borderId="13" xfId="0" applyNumberFormat="1" applyFont="1" applyBorder="1" applyAlignment="1">
      <alignment horizontal="right" wrapText="1"/>
    </xf>
    <xf numFmtId="174" fontId="0" fillId="0" borderId="0" xfId="246" applyNumberFormat="1" applyFont="1" applyFill="1">
      <alignment/>
      <protection/>
    </xf>
    <xf numFmtId="179" fontId="3" fillId="0" borderId="0" xfId="0" applyNumberFormat="1" applyFont="1" applyFill="1" applyAlignment="1">
      <alignment horizontal="center" vertical="center" wrapText="1"/>
    </xf>
    <xf numFmtId="0" fontId="0" fillId="0" borderId="0" xfId="246" applyFont="1" applyFill="1">
      <alignment/>
      <protection/>
    </xf>
    <xf numFmtId="175" fontId="0" fillId="0" borderId="0" xfId="246" applyNumberFormat="1" applyFont="1" applyFill="1">
      <alignment/>
      <protection/>
    </xf>
    <xf numFmtId="0" fontId="3" fillId="0" borderId="0" xfId="0" applyFont="1" applyFill="1" applyAlignment="1">
      <alignment horizontal="center" vertical="center" wrapText="1"/>
    </xf>
    <xf numFmtId="175" fontId="3" fillId="0" borderId="10" xfId="67" applyNumberFormat="1" applyFont="1" applyFill="1" applyBorder="1" applyAlignment="1">
      <alignment/>
      <protection/>
    </xf>
    <xf numFmtId="174" fontId="5" fillId="0" borderId="0" xfId="67" applyNumberFormat="1" applyFont="1" applyFill="1" applyAlignment="1">
      <alignment horizontal="right"/>
      <protection/>
    </xf>
    <xf numFmtId="177" fontId="5" fillId="0" borderId="0" xfId="67" applyNumberFormat="1" applyFont="1" applyFill="1" applyAlignment="1">
      <alignment horizontal="right"/>
      <protection/>
    </xf>
    <xf numFmtId="180" fontId="7" fillId="0" borderId="0" xfId="0" applyNumberFormat="1" applyFont="1" applyFill="1" applyBorder="1" applyAlignment="1">
      <alignment horizontal="right" vertical="center" wrapText="1"/>
    </xf>
    <xf numFmtId="0" fontId="0" fillId="0" borderId="0" xfId="246" applyFill="1">
      <alignment/>
      <protection/>
    </xf>
    <xf numFmtId="179" fontId="7" fillId="0" borderId="0" xfId="0" applyNumberFormat="1" applyFont="1" applyFill="1" applyAlignment="1">
      <alignment horizontal="center" vertical="center" wrapText="1"/>
    </xf>
    <xf numFmtId="180" fontId="7" fillId="0" borderId="0" xfId="0" applyNumberFormat="1" applyFont="1" applyFill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180" fontId="7" fillId="0" borderId="10" xfId="0" applyNumberFormat="1" applyFont="1" applyFill="1" applyBorder="1" applyAlignment="1">
      <alignment horizontal="right" vertical="center" wrapText="1"/>
    </xf>
    <xf numFmtId="0" fontId="3" fillId="0" borderId="0" xfId="67" applyFont="1" applyBorder="1" applyAlignment="1">
      <alignment vertical="center" wrapText="1"/>
      <protection/>
    </xf>
    <xf numFmtId="180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174" fontId="3" fillId="0" borderId="13" xfId="67" applyNumberFormat="1" applyFont="1" applyBorder="1" applyAlignment="1">
      <alignment horizontal="right"/>
      <protection/>
    </xf>
    <xf numFmtId="179" fontId="7" fillId="0" borderId="13" xfId="0" applyNumberFormat="1" applyFont="1" applyBorder="1" applyAlignment="1">
      <alignment horizontal="right" wrapText="1"/>
    </xf>
    <xf numFmtId="177" fontId="3" fillId="0" borderId="13" xfId="67" applyNumberFormat="1" applyFont="1" applyBorder="1" applyAlignment="1">
      <alignment horizontal="right"/>
      <protection/>
    </xf>
    <xf numFmtId="0" fontId="3" fillId="0" borderId="0" xfId="0" applyFont="1" applyBorder="1" applyAlignment="1">
      <alignment/>
    </xf>
    <xf numFmtId="175" fontId="68" fillId="0" borderId="0" xfId="236" applyNumberFormat="1" applyFont="1" applyFill="1">
      <alignment/>
      <protection/>
    </xf>
    <xf numFmtId="180" fontId="7" fillId="0" borderId="0" xfId="0" applyNumberFormat="1" applyFont="1" applyFill="1" applyAlignment="1">
      <alignment horizontal="right" wrapText="1"/>
    </xf>
    <xf numFmtId="0" fontId="7" fillId="0" borderId="0" xfId="0" applyFont="1" applyFill="1" applyAlignment="1">
      <alignment horizontal="right" wrapText="1"/>
    </xf>
    <xf numFmtId="49" fontId="3" fillId="0" borderId="0" xfId="67" applyNumberFormat="1" applyFont="1" applyBorder="1" applyAlignment="1">
      <alignment horizontal="left" wrapText="1"/>
      <protection/>
    </xf>
    <xf numFmtId="176" fontId="3" fillId="0" borderId="0" xfId="67" applyNumberFormat="1" applyFont="1" applyBorder="1" applyAlignment="1">
      <alignment horizontal="right"/>
      <protection/>
    </xf>
    <xf numFmtId="49" fontId="3" fillId="0" borderId="0" xfId="67" applyNumberFormat="1" applyFont="1" applyAlignment="1">
      <alignment horizontal="left" wrapText="1"/>
      <protection/>
    </xf>
    <xf numFmtId="176" fontId="3" fillId="0" borderId="0" xfId="67" applyNumberFormat="1" applyFont="1" applyAlignment="1">
      <alignment horizontal="right"/>
      <protection/>
    </xf>
    <xf numFmtId="3" fontId="3" fillId="0" borderId="0" xfId="67" applyNumberFormat="1" applyFont="1" applyAlignment="1">
      <alignment horizontal="right"/>
      <protection/>
    </xf>
    <xf numFmtId="3" fontId="3" fillId="0" borderId="0" xfId="67" applyNumberFormat="1" applyFont="1" applyBorder="1" applyAlignment="1">
      <alignment horizontal="right"/>
      <protection/>
    </xf>
    <xf numFmtId="0" fontId="3" fillId="0" borderId="0" xfId="255" applyFont="1" applyBorder="1" applyAlignment="1">
      <alignment horizontal="left" vertical="center" wrapText="1" indent="1"/>
      <protection/>
    </xf>
    <xf numFmtId="0" fontId="3" fillId="0" borderId="10" xfId="255" applyFont="1" applyBorder="1" applyAlignment="1">
      <alignment horizontal="left"/>
      <protection/>
    </xf>
    <xf numFmtId="0" fontId="40" fillId="0" borderId="14" xfId="67" applyFont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right"/>
    </xf>
    <xf numFmtId="176" fontId="3" fillId="0" borderId="13" xfId="67" applyNumberFormat="1" applyFont="1" applyFill="1" applyBorder="1" applyAlignment="1">
      <alignment horizontal="right"/>
      <protection/>
    </xf>
    <xf numFmtId="3" fontId="7" fillId="0" borderId="13" xfId="0" applyNumberFormat="1" applyFont="1" applyBorder="1" applyAlignment="1">
      <alignment horizontal="right" wrapText="1"/>
    </xf>
    <xf numFmtId="3" fontId="7" fillId="0" borderId="0" xfId="0" applyNumberFormat="1" applyFont="1" applyBorder="1" applyAlignment="1">
      <alignment horizontal="right" wrapText="1"/>
    </xf>
    <xf numFmtId="3" fontId="7" fillId="0" borderId="10" xfId="0" applyNumberFormat="1" applyFont="1" applyBorder="1" applyAlignment="1">
      <alignment horizontal="right" wrapText="1"/>
    </xf>
    <xf numFmtId="176" fontId="7" fillId="0" borderId="0" xfId="0" applyNumberFormat="1" applyFont="1" applyBorder="1" applyAlignment="1">
      <alignment horizontal="right" wrapText="1"/>
    </xf>
    <xf numFmtId="176" fontId="7" fillId="0" borderId="10" xfId="0" applyNumberFormat="1" applyFont="1" applyBorder="1" applyAlignment="1">
      <alignment horizontal="right" wrapText="1"/>
    </xf>
    <xf numFmtId="0" fontId="0" fillId="0" borderId="10" xfId="253" applyBorder="1">
      <alignment/>
      <protection/>
    </xf>
    <xf numFmtId="176" fontId="7" fillId="0" borderId="13" xfId="0" applyNumberFormat="1" applyFont="1" applyBorder="1" applyAlignment="1">
      <alignment horizontal="right" wrapText="1"/>
    </xf>
    <xf numFmtId="176" fontId="7" fillId="0" borderId="0" xfId="0" applyNumberFormat="1" applyFont="1" applyBorder="1" applyAlignment="1">
      <alignment horizontal="right" wrapText="1"/>
    </xf>
    <xf numFmtId="0" fontId="6" fillId="0" borderId="0" xfId="251" applyFont="1" applyFill="1">
      <alignment/>
      <protection/>
    </xf>
    <xf numFmtId="0" fontId="5" fillId="0" borderId="0" xfId="251" applyFont="1" applyFill="1">
      <alignment/>
      <protection/>
    </xf>
    <xf numFmtId="0" fontId="5" fillId="0" borderId="0" xfId="251" applyFont="1" applyFill="1" applyAlignment="1">
      <alignment horizontal="right"/>
      <protection/>
    </xf>
    <xf numFmtId="0" fontId="3" fillId="0" borderId="10" xfId="0" applyFont="1" applyFill="1" applyBorder="1" applyAlignment="1">
      <alignment/>
    </xf>
    <xf numFmtId="49" fontId="3" fillId="0" borderId="0" xfId="0" applyNumberFormat="1" applyFont="1" applyFill="1" applyAlignment="1">
      <alignment horizontal="left"/>
    </xf>
    <xf numFmtId="175" fontId="3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0" fontId="3" fillId="0" borderId="0" xfId="235" applyFont="1" applyFill="1" applyBorder="1" applyAlignment="1">
      <alignment wrapText="1"/>
      <protection/>
    </xf>
    <xf numFmtId="179" fontId="0" fillId="0" borderId="0" xfId="0" applyNumberFormat="1" applyFont="1" applyFill="1" applyAlignment="1">
      <alignment/>
    </xf>
    <xf numFmtId="0" fontId="3" fillId="0" borderId="0" xfId="67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175" fontId="7" fillId="0" borderId="0" xfId="0" applyNumberFormat="1" applyFont="1" applyAlignment="1">
      <alignment horizontal="right" wrapText="1"/>
    </xf>
    <xf numFmtId="175" fontId="7" fillId="0" borderId="10" xfId="0" applyNumberFormat="1" applyFont="1" applyBorder="1" applyAlignment="1">
      <alignment horizontal="right" wrapText="1"/>
    </xf>
    <xf numFmtId="0" fontId="0" fillId="0" borderId="0" xfId="246" applyFont="1">
      <alignment/>
      <protection/>
    </xf>
    <xf numFmtId="0" fontId="0" fillId="0" borderId="0" xfId="247" applyBorder="1">
      <alignment/>
      <protection/>
    </xf>
    <xf numFmtId="177" fontId="3" fillId="0" borderId="13" xfId="67" applyNumberFormat="1" applyFont="1" applyFill="1" applyBorder="1" applyAlignment="1">
      <alignment horizontal="right"/>
      <protection/>
    </xf>
    <xf numFmtId="0" fontId="7" fillId="0" borderId="0" xfId="0" applyFont="1" applyAlignment="1">
      <alignment horizontal="left" wrapText="1"/>
    </xf>
    <xf numFmtId="0" fontId="0" fillId="0" borderId="0" xfId="246" applyFont="1" applyFill="1" applyAlignment="1">
      <alignment horizontal="right"/>
      <protection/>
    </xf>
    <xf numFmtId="0" fontId="0" fillId="0" borderId="0" xfId="247" applyFont="1" applyAlignment="1">
      <alignment horizontal="right"/>
      <protection/>
    </xf>
    <xf numFmtId="0" fontId="0" fillId="0" borderId="0" xfId="236" applyFont="1" applyFill="1" applyAlignment="1">
      <alignment horizontal="right"/>
      <protection/>
    </xf>
    <xf numFmtId="177" fontId="3" fillId="0" borderId="13" xfId="0" applyNumberFormat="1" applyFont="1" applyFill="1" applyBorder="1" applyAlignment="1">
      <alignment horizontal="right"/>
    </xf>
    <xf numFmtId="180" fontId="7" fillId="0" borderId="1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79" fontId="7" fillId="0" borderId="0" xfId="0" applyNumberFormat="1" applyFont="1" applyFill="1" applyAlignment="1">
      <alignment horizontal="right" wrapText="1"/>
    </xf>
    <xf numFmtId="179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right" wrapText="1"/>
    </xf>
    <xf numFmtId="179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right" wrapText="1"/>
    </xf>
    <xf numFmtId="180" fontId="7" fillId="0" borderId="0" xfId="0" applyNumberFormat="1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3" fillId="0" borderId="11" xfId="255" applyFont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67" applyFont="1" applyBorder="1" applyAlignment="1">
      <alignment horizontal="center" vertical="center" wrapText="1"/>
      <protection/>
    </xf>
    <xf numFmtId="0" fontId="3" fillId="0" borderId="11" xfId="67" applyFont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9" fillId="0" borderId="0" xfId="0" applyNumberFormat="1" applyFont="1" applyBorder="1" applyAlignment="1">
      <alignment vertical="center" wrapText="1"/>
    </xf>
    <xf numFmtId="0" fontId="50" fillId="0" borderId="0" xfId="48" applyBorder="1" applyAlignment="1" applyProtection="1">
      <alignment horizontal="left" vertical="center" wrapText="1" indent="1"/>
      <protection/>
    </xf>
    <xf numFmtId="49" fontId="4" fillId="0" borderId="0" xfId="0" applyNumberFormat="1" applyFont="1" applyBorder="1" applyAlignment="1">
      <alignment vertical="center" wrapText="1"/>
    </xf>
    <xf numFmtId="0" fontId="50" fillId="0" borderId="0" xfId="48" applyBorder="1" applyAlignment="1" applyProtection="1">
      <alignment horizontal="left" wrapText="1" indent="1"/>
      <protection/>
    </xf>
    <xf numFmtId="0" fontId="3" fillId="0" borderId="0" xfId="97" applyNumberFormat="1" applyFont="1" applyFill="1" applyBorder="1" applyAlignment="1" applyProtection="1">
      <alignment vertical="top" wrapText="1"/>
      <protection/>
    </xf>
    <xf numFmtId="0" fontId="3" fillId="0" borderId="0" xfId="97" applyNumberFormat="1" applyFont="1" applyFill="1" applyBorder="1" applyAlignment="1" applyProtection="1">
      <alignment vertical="top"/>
      <protection/>
    </xf>
    <xf numFmtId="0" fontId="15" fillId="0" borderId="0" xfId="97" applyNumberFormat="1" applyFont="1" applyFill="1" applyBorder="1" applyAlignment="1" applyProtection="1">
      <alignment horizontal="right" vertical="top"/>
      <protection/>
    </xf>
    <xf numFmtId="0" fontId="15" fillId="0" borderId="0" xfId="97" applyNumberFormat="1" applyFont="1" applyFill="1" applyBorder="1" applyAlignment="1" applyProtection="1">
      <alignment horizontal="right" vertical="top" wrapText="1"/>
      <protection/>
    </xf>
    <xf numFmtId="0" fontId="0" fillId="0" borderId="0" xfId="0" applyFill="1" applyAlignment="1">
      <alignment vertical="top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4" fillId="0" borderId="0" xfId="97" applyNumberFormat="1" applyFont="1" applyFill="1" applyBorder="1" applyAlignment="1" applyProtection="1">
      <alignment/>
      <protection/>
    </xf>
    <xf numFmtId="0" fontId="4" fillId="0" borderId="0" xfId="97" applyNumberFormat="1" applyFont="1" applyFill="1" applyBorder="1" applyAlignment="1" applyProtection="1">
      <alignment/>
      <protection/>
    </xf>
    <xf numFmtId="0" fontId="15" fillId="0" borderId="0" xfId="97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horizontal="right"/>
    </xf>
    <xf numFmtId="0" fontId="3" fillId="0" borderId="0" xfId="67" applyFont="1" applyAlignment="1">
      <alignment horizontal="right"/>
      <protection/>
    </xf>
    <xf numFmtId="0" fontId="3" fillId="0" borderId="0" xfId="246" applyFont="1" applyAlignment="1">
      <alignment horizontal="right" wrapText="1"/>
      <protection/>
    </xf>
    <xf numFmtId="0" fontId="3" fillId="0" borderId="10" xfId="247" applyFont="1" applyBorder="1" applyAlignment="1">
      <alignment horizontal="right"/>
      <protection/>
    </xf>
    <xf numFmtId="0" fontId="3" fillId="0" borderId="0" xfId="247" applyFont="1" applyAlignment="1">
      <alignment horizontal="right" wrapText="1"/>
      <protection/>
    </xf>
    <xf numFmtId="0" fontId="3" fillId="0" borderId="0" xfId="247" applyFont="1" applyFill="1" applyAlignment="1">
      <alignment horizontal="right" wrapText="1"/>
      <protection/>
    </xf>
    <xf numFmtId="0" fontId="50" fillId="0" borderId="0" xfId="48" applyBorder="1" applyAlignment="1" applyProtection="1">
      <alignment horizontal="left" indent="1"/>
      <protection/>
    </xf>
    <xf numFmtId="0" fontId="4" fillId="0" borderId="0" xfId="0" applyFont="1" applyAlignment="1">
      <alignment horizontal="center"/>
    </xf>
    <xf numFmtId="0" fontId="15" fillId="0" borderId="0" xfId="97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vertical="top" wrapText="1"/>
    </xf>
    <xf numFmtId="0" fontId="13" fillId="0" borderId="0" xfId="97" applyNumberFormat="1" applyFont="1" applyFill="1" applyBorder="1" applyAlignment="1" applyProtection="1">
      <alignment horizontal="left" vertical="center" wrapText="1"/>
      <protection/>
    </xf>
    <xf numFmtId="0" fontId="39" fillId="0" borderId="13" xfId="255" applyFont="1" applyBorder="1" applyAlignment="1">
      <alignment horizontal="center" vertical="center" wrapText="1"/>
      <protection/>
    </xf>
    <xf numFmtId="0" fontId="39" fillId="0" borderId="0" xfId="255" applyFont="1" applyBorder="1" applyAlignment="1">
      <alignment horizontal="center" vertical="center" wrapText="1"/>
      <protection/>
    </xf>
    <xf numFmtId="0" fontId="44" fillId="0" borderId="0" xfId="255" applyFont="1" applyBorder="1" applyAlignment="1">
      <alignment horizontal="left" vertical="center" wrapText="1"/>
      <protection/>
    </xf>
    <xf numFmtId="0" fontId="3" fillId="0" borderId="14" xfId="255" applyFont="1" applyBorder="1" applyAlignment="1">
      <alignment horizontal="center" vertical="center"/>
      <protection/>
    </xf>
    <xf numFmtId="0" fontId="3" fillId="0" borderId="11" xfId="255" applyFont="1" applyBorder="1" applyAlignment="1">
      <alignment horizontal="center" vertical="center" wrapText="1"/>
      <protection/>
    </xf>
    <xf numFmtId="0" fontId="3" fillId="0" borderId="11" xfId="255" applyFont="1" applyBorder="1" applyAlignment="1">
      <alignment horizontal="center" vertical="center"/>
      <protection/>
    </xf>
    <xf numFmtId="0" fontId="3" fillId="0" borderId="12" xfId="255" applyFont="1" applyBorder="1" applyAlignment="1">
      <alignment horizontal="center" vertical="center"/>
      <protection/>
    </xf>
    <xf numFmtId="0" fontId="3" fillId="0" borderId="12" xfId="255" applyFont="1" applyBorder="1" applyAlignment="1">
      <alignment horizontal="center" vertical="center" wrapText="1"/>
      <protection/>
    </xf>
    <xf numFmtId="0" fontId="44" fillId="0" borderId="0" xfId="67" applyFont="1" applyFill="1" applyAlignment="1">
      <alignment horizontal="left" vertical="center" wrapText="1"/>
      <protection/>
    </xf>
    <xf numFmtId="0" fontId="39" fillId="0" borderId="0" xfId="67" applyFont="1" applyFill="1" applyAlignment="1">
      <alignment horizontal="center" vertical="center" wrapText="1"/>
      <protection/>
    </xf>
    <xf numFmtId="0" fontId="2" fillId="0" borderId="15" xfId="245" applyFont="1" applyFill="1" applyBorder="1" applyAlignment="1">
      <alignment horizontal="center" vertical="center"/>
      <protection/>
    </xf>
    <xf numFmtId="0" fontId="2" fillId="0" borderId="16" xfId="245" applyFont="1" applyFill="1" applyBorder="1" applyAlignment="1">
      <alignment horizontal="center" vertical="center"/>
      <protection/>
    </xf>
    <xf numFmtId="0" fontId="39" fillId="0" borderId="0" xfId="0" applyFont="1" applyFill="1" applyAlignment="1">
      <alignment horizontal="center" vertical="center" wrapText="1"/>
    </xf>
    <xf numFmtId="175" fontId="3" fillId="0" borderId="14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/>
    </xf>
    <xf numFmtId="2" fontId="39" fillId="0" borderId="0" xfId="0" applyNumberFormat="1" applyFont="1" applyAlignment="1">
      <alignment horizontal="center" vertical="center" wrapText="1"/>
    </xf>
    <xf numFmtId="175" fontId="3" fillId="0" borderId="14" xfId="0" applyNumberFormat="1" applyFont="1" applyBorder="1" applyAlignment="1">
      <alignment horizontal="center"/>
    </xf>
    <xf numFmtId="0" fontId="44" fillId="0" borderId="0" xfId="248" applyFont="1" applyFill="1" applyAlignment="1">
      <alignment horizontal="center" vertical="center" wrapText="1"/>
      <protection/>
    </xf>
    <xf numFmtId="0" fontId="39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  <xf numFmtId="0" fontId="39" fillId="0" borderId="0" xfId="249" applyFont="1" applyFill="1" applyAlignment="1">
      <alignment horizontal="center" vertical="center" wrapText="1"/>
      <protection/>
    </xf>
    <xf numFmtId="0" fontId="39" fillId="0" borderId="0" xfId="250" applyFont="1" applyFill="1" applyAlignment="1">
      <alignment horizontal="center" vertical="center" wrapText="1"/>
      <protection/>
    </xf>
    <xf numFmtId="0" fontId="39" fillId="0" borderId="0" xfId="251" applyFont="1" applyFill="1" applyAlignment="1">
      <alignment horizontal="center" vertical="center" wrapText="1"/>
      <protection/>
    </xf>
    <xf numFmtId="0" fontId="2" fillId="0" borderId="18" xfId="245" applyFont="1" applyFill="1" applyBorder="1" applyAlignment="1">
      <alignment horizontal="center" vertical="center"/>
      <protection/>
    </xf>
    <xf numFmtId="0" fontId="3" fillId="0" borderId="11" xfId="67" applyFont="1" applyFill="1" applyBorder="1" applyAlignment="1">
      <alignment horizontal="center" vertical="center" wrapText="1"/>
      <protection/>
    </xf>
    <xf numFmtId="0" fontId="3" fillId="0" borderId="11" xfId="67" applyFont="1" applyFill="1" applyBorder="1" applyAlignment="1">
      <alignment horizontal="center" vertical="center"/>
      <protection/>
    </xf>
    <xf numFmtId="0" fontId="3" fillId="0" borderId="12" xfId="67" applyFont="1" applyFill="1" applyBorder="1" applyAlignment="1">
      <alignment horizontal="center" vertical="center"/>
      <protection/>
    </xf>
    <xf numFmtId="0" fontId="3" fillId="0" borderId="19" xfId="67" applyFont="1" applyFill="1" applyBorder="1" applyAlignment="1">
      <alignment horizontal="center" vertical="center" wrapText="1"/>
      <protection/>
    </xf>
    <xf numFmtId="0" fontId="40" fillId="0" borderId="17" xfId="67" applyFont="1" applyBorder="1" applyAlignment="1">
      <alignment horizontal="center" vertical="center"/>
      <protection/>
    </xf>
    <xf numFmtId="0" fontId="3" fillId="0" borderId="11" xfId="67" applyFont="1" applyBorder="1" applyAlignment="1">
      <alignment horizontal="center" vertical="center" wrapText="1"/>
      <protection/>
    </xf>
    <xf numFmtId="0" fontId="3" fillId="0" borderId="12" xfId="67" applyFont="1" applyBorder="1" applyAlignment="1">
      <alignment horizontal="center" vertical="center"/>
      <protection/>
    </xf>
    <xf numFmtId="0" fontId="3" fillId="0" borderId="12" xfId="67" applyFont="1" applyBorder="1" applyAlignment="1">
      <alignment horizontal="center" vertical="center" wrapText="1"/>
      <protection/>
    </xf>
    <xf numFmtId="44" fontId="39" fillId="0" borderId="0" xfId="53" applyFont="1" applyAlignment="1">
      <alignment horizontal="center" vertical="center" wrapText="1"/>
    </xf>
    <xf numFmtId="0" fontId="40" fillId="0" borderId="14" xfId="67" applyFont="1" applyBorder="1" applyAlignment="1">
      <alignment horizontal="center" vertical="center"/>
      <protection/>
    </xf>
    <xf numFmtId="0" fontId="3" fillId="0" borderId="11" xfId="67" applyFont="1" applyBorder="1" applyAlignment="1">
      <alignment horizontal="center" vertical="center"/>
      <protection/>
    </xf>
    <xf numFmtId="44" fontId="39" fillId="0" borderId="0" xfId="52" applyFont="1" applyAlignment="1">
      <alignment horizontal="center" vertical="center" wrapText="1"/>
    </xf>
    <xf numFmtId="0" fontId="44" fillId="0" borderId="0" xfId="253" applyFont="1" applyAlignment="1">
      <alignment horizontal="left" vertical="center" wrapText="1"/>
      <protection/>
    </xf>
    <xf numFmtId="0" fontId="0" fillId="0" borderId="0" xfId="0" applyAlignment="1">
      <alignment horizontal="left"/>
    </xf>
    <xf numFmtId="0" fontId="39" fillId="0" borderId="0" xfId="253" applyFont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7" xfId="67" applyFont="1" applyBorder="1" applyAlignment="1">
      <alignment horizontal="center" vertical="center" wrapText="1"/>
      <protection/>
    </xf>
    <xf numFmtId="44" fontId="39" fillId="0" borderId="0" xfId="55" applyFont="1" applyAlignment="1">
      <alignment horizontal="center" vertical="center" wrapText="1"/>
    </xf>
    <xf numFmtId="44" fontId="39" fillId="0" borderId="0" xfId="54" applyFont="1" applyAlignment="1">
      <alignment horizontal="center" vertical="center" wrapText="1"/>
    </xf>
    <xf numFmtId="0" fontId="3" fillId="0" borderId="14" xfId="67" applyFont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9" fillId="0" borderId="0" xfId="243" applyFont="1" applyFill="1" applyAlignment="1">
      <alignment horizontal="center" vertical="center" wrapText="1"/>
      <protection/>
    </xf>
    <xf numFmtId="0" fontId="39" fillId="0" borderId="0" xfId="242" applyFont="1" applyFill="1" applyAlignment="1">
      <alignment horizontal="center" wrapText="1"/>
      <protection/>
    </xf>
    <xf numFmtId="0" fontId="39" fillId="0" borderId="0" xfId="241" applyFont="1" applyFill="1" applyAlignment="1">
      <alignment horizontal="center" vertical="center" wrapText="1"/>
      <protection/>
    </xf>
    <xf numFmtId="0" fontId="39" fillId="0" borderId="0" xfId="240" applyFont="1" applyFill="1" applyAlignment="1">
      <alignment horizontal="center" vertical="center" wrapText="1"/>
      <protection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9" fillId="0" borderId="0" xfId="238" applyFont="1" applyFill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9" fillId="0" borderId="0" xfId="239" applyFont="1" applyFill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75" fontId="39" fillId="0" borderId="0" xfId="237" applyNumberFormat="1" applyFont="1" applyFill="1" applyAlignment="1">
      <alignment horizontal="center" wrapText="1"/>
      <protection/>
    </xf>
    <xf numFmtId="0" fontId="44" fillId="0" borderId="0" xfId="236" applyFont="1" applyFill="1" applyAlignment="1">
      <alignment horizontal="left" vertical="center" wrapText="1"/>
      <protection/>
    </xf>
    <xf numFmtId="0" fontId="39" fillId="0" borderId="0" xfId="236" applyFont="1" applyFill="1" applyAlignment="1">
      <alignment horizontal="center" vertical="center" wrapText="1"/>
      <protection/>
    </xf>
    <xf numFmtId="0" fontId="39" fillId="0" borderId="0" xfId="244" applyFont="1" applyAlignment="1">
      <alignment horizontal="center" vertical="center" wrapText="1"/>
      <protection/>
    </xf>
    <xf numFmtId="0" fontId="3" fillId="0" borderId="14" xfId="246" applyFont="1" applyBorder="1" applyAlignment="1">
      <alignment horizontal="center" vertical="center"/>
      <protection/>
    </xf>
    <xf numFmtId="0" fontId="3" fillId="0" borderId="11" xfId="246" applyFont="1" applyBorder="1" applyAlignment="1">
      <alignment horizontal="center" vertical="center" wrapText="1"/>
      <protection/>
    </xf>
    <xf numFmtId="0" fontId="3" fillId="0" borderId="11" xfId="246" applyFont="1" applyBorder="1" applyAlignment="1">
      <alignment horizontal="center" vertical="center"/>
      <protection/>
    </xf>
    <xf numFmtId="0" fontId="3" fillId="0" borderId="12" xfId="246" applyFont="1" applyBorder="1" applyAlignment="1">
      <alignment horizontal="center" vertical="center"/>
      <protection/>
    </xf>
    <xf numFmtId="0" fontId="3" fillId="0" borderId="12" xfId="246" applyFont="1" applyBorder="1" applyAlignment="1">
      <alignment horizontal="center" vertical="center" wrapText="1"/>
      <protection/>
    </xf>
    <xf numFmtId="0" fontId="39" fillId="0" borderId="0" xfId="246" applyFont="1" applyAlignment="1">
      <alignment horizontal="center" vertical="center" wrapText="1"/>
      <protection/>
    </xf>
    <xf numFmtId="0" fontId="3" fillId="0" borderId="14" xfId="247" applyFont="1" applyFill="1" applyBorder="1" applyAlignment="1">
      <alignment horizontal="center" vertical="center"/>
      <protection/>
    </xf>
    <xf numFmtId="0" fontId="3" fillId="0" borderId="11" xfId="247" applyFont="1" applyFill="1" applyBorder="1" applyAlignment="1">
      <alignment horizontal="center" vertical="center" wrapText="1"/>
      <protection/>
    </xf>
    <xf numFmtId="0" fontId="3" fillId="0" borderId="11" xfId="247" applyFont="1" applyFill="1" applyBorder="1" applyAlignment="1">
      <alignment horizontal="center" vertical="center"/>
      <protection/>
    </xf>
    <xf numFmtId="0" fontId="3" fillId="0" borderId="12" xfId="247" applyFont="1" applyFill="1" applyBorder="1" applyAlignment="1">
      <alignment horizontal="center" vertical="center"/>
      <protection/>
    </xf>
    <xf numFmtId="0" fontId="3" fillId="0" borderId="11" xfId="247" applyFont="1" applyBorder="1" applyAlignment="1">
      <alignment horizontal="center" vertical="center" wrapText="1"/>
      <protection/>
    </xf>
    <xf numFmtId="0" fontId="3" fillId="0" borderId="19" xfId="247" applyFont="1" applyBorder="1" applyAlignment="1">
      <alignment horizontal="center" vertical="center" wrapText="1"/>
      <protection/>
    </xf>
    <xf numFmtId="0" fontId="3" fillId="0" borderId="14" xfId="247" applyFont="1" applyBorder="1" applyAlignment="1">
      <alignment horizontal="center" vertical="center"/>
      <protection/>
    </xf>
    <xf numFmtId="0" fontId="3" fillId="0" borderId="11" xfId="247" applyFont="1" applyBorder="1" applyAlignment="1">
      <alignment horizontal="center" vertical="center"/>
      <protection/>
    </xf>
    <xf numFmtId="0" fontId="3" fillId="0" borderId="12" xfId="247" applyFont="1" applyBorder="1" applyAlignment="1">
      <alignment horizontal="center" vertical="center"/>
      <protection/>
    </xf>
    <xf numFmtId="0" fontId="39" fillId="0" borderId="0" xfId="247" applyFont="1" applyAlignment="1">
      <alignment horizontal="center" vertical="center" wrapText="1"/>
      <protection/>
    </xf>
    <xf numFmtId="0" fontId="3" fillId="0" borderId="12" xfId="247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2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— акцент1 2" xfId="28"/>
    <cellStyle name="60% - Акцент2" xfId="29"/>
    <cellStyle name="60% — акцент2 2" xfId="30"/>
    <cellStyle name="60% - Акцент3" xfId="31"/>
    <cellStyle name="60% — акцент3 2" xfId="32"/>
    <cellStyle name="60% - Акцент4" xfId="33"/>
    <cellStyle name="60% — акцент4 2" xfId="34"/>
    <cellStyle name="60% - Акцент5" xfId="35"/>
    <cellStyle name="60% — акцент5 2" xfId="36"/>
    <cellStyle name="60% - Акцент6" xfId="37"/>
    <cellStyle name="60% — акцент6 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Гиперссылка 2" xfId="49"/>
    <cellStyle name="Currency" xfId="50"/>
    <cellStyle name="Currency [0]" xfId="51"/>
    <cellStyle name="Денежный_tabsv911" xfId="52"/>
    <cellStyle name="Денежный_tabsv913" xfId="53"/>
    <cellStyle name="Денежный_tabsv914" xfId="54"/>
    <cellStyle name="Денежный_tabsv99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азвание 2" xfId="63"/>
    <cellStyle name="Нейтральный" xfId="64"/>
    <cellStyle name="Нейтральный 2" xfId="65"/>
    <cellStyle name="Обычный 11" xfId="66"/>
    <cellStyle name="Обычный 2" xfId="67"/>
    <cellStyle name="Обычный 2 10" xfId="68"/>
    <cellStyle name="Обычный 2 11" xfId="69"/>
    <cellStyle name="Обычный 2 12" xfId="70"/>
    <cellStyle name="Обычный 2 13" xfId="71"/>
    <cellStyle name="Обычный 2 14" xfId="72"/>
    <cellStyle name="Обычный 2 15" xfId="73"/>
    <cellStyle name="Обычный 2 16" xfId="74"/>
    <cellStyle name="Обычный 2 17" xfId="75"/>
    <cellStyle name="Обычный 2 17 2" xfId="76"/>
    <cellStyle name="Обычный 2 17 2 2" xfId="77"/>
    <cellStyle name="Обычный 2 18" xfId="78"/>
    <cellStyle name="Обычный 2 19" xfId="79"/>
    <cellStyle name="Обычный 2 19 2" xfId="80"/>
    <cellStyle name="Обычный 2 19 2 2" xfId="81"/>
    <cellStyle name="Обычный 2 19 2 2 2" xfId="82"/>
    <cellStyle name="Обычный 2 19 2 2 2 2" xfId="83"/>
    <cellStyle name="Обычный 2 19 2 2 2 2 2" xfId="84"/>
    <cellStyle name="Обычный 2 19 2 2 2 2 3" xfId="85"/>
    <cellStyle name="Обычный 2 19 2 2 3" xfId="86"/>
    <cellStyle name="Обычный 2 19 2 2 4" xfId="87"/>
    <cellStyle name="Обычный 2 19 2 3" xfId="88"/>
    <cellStyle name="Обычный 2 19 2 3 2" xfId="89"/>
    <cellStyle name="Обычный 2 19 2 3 3" xfId="90"/>
    <cellStyle name="Обычный 2 19 3" xfId="91"/>
    <cellStyle name="Обычный 2 19 3 2" xfId="92"/>
    <cellStyle name="Обычный 2 19 3 2 2" xfId="93"/>
    <cellStyle name="Обычный 2 19 3 2 3" xfId="94"/>
    <cellStyle name="Обычный 2 19 4" xfId="95"/>
    <cellStyle name="Обычный 2 19 5" xfId="96"/>
    <cellStyle name="Обычный 2 2" xfId="97"/>
    <cellStyle name="Обычный 2 2 2" xfId="98"/>
    <cellStyle name="Обычный 2 2 2 2" xfId="99"/>
    <cellStyle name="Обычный 2 2 2 2 2" xfId="100"/>
    <cellStyle name="Обычный 2 2 2 2 2 2" xfId="101"/>
    <cellStyle name="Обычный 2 2 2 2 2 2 2" xfId="102"/>
    <cellStyle name="Обычный 2 2 2 2 2 2 2 2" xfId="103"/>
    <cellStyle name="Обычный 2 2 2 2 2 2 2 2 2" xfId="104"/>
    <cellStyle name="Обычный 2 2 2 2 2 2 2 2 2 2" xfId="105"/>
    <cellStyle name="Обычный 2 2 2 2 2 2 2 2 2 2 2" xfId="106"/>
    <cellStyle name="Обычный 2 2 2 2 2 2 2 2 2 2 2 2" xfId="107"/>
    <cellStyle name="Обычный 2 2 2 2 2 2 2 2 2 3" xfId="108"/>
    <cellStyle name="Обычный 2 2 2 2 2 2 2 2 3" xfId="109"/>
    <cellStyle name="Обычный 2 2 2 2 2 2 2 2 3 2" xfId="110"/>
    <cellStyle name="Обычный 2 2 2 2 2 2 2 3" xfId="111"/>
    <cellStyle name="Обычный 2 2 2 2 2 2 2 3 2" xfId="112"/>
    <cellStyle name="Обычный 2 2 2 2 2 2 2 3 2 2" xfId="113"/>
    <cellStyle name="Обычный 2 2 2 2 2 2 2 4" xfId="114"/>
    <cellStyle name="Обычный 2 2 2 2 2 2 3" xfId="115"/>
    <cellStyle name="Обычный 2 2 2 2 2 2 3 2" xfId="116"/>
    <cellStyle name="Обычный 2 2 2 2 2 2 3 2 2" xfId="117"/>
    <cellStyle name="Обычный 2 2 2 2 2 2 3 2 2 2" xfId="118"/>
    <cellStyle name="Обычный 2 2 2 2 2 2 3 3" xfId="119"/>
    <cellStyle name="Обычный 2 2 2 2 2 2 4" xfId="120"/>
    <cellStyle name="Обычный 2 2 2 2 2 2 4 2" xfId="121"/>
    <cellStyle name="Обычный 2 2 2 2 2 3" xfId="122"/>
    <cellStyle name="Обычный 2 2 2 2 2 3 2" xfId="123"/>
    <cellStyle name="Обычный 2 2 2 2 2 3 2 2" xfId="124"/>
    <cellStyle name="Обычный 2 2 2 2 2 3 2 2 2" xfId="125"/>
    <cellStyle name="Обычный 2 2 2 2 2 3 2 2 2 2" xfId="126"/>
    <cellStyle name="Обычный 2 2 2 2 2 3 2 3" xfId="127"/>
    <cellStyle name="Обычный 2 2 2 2 2 3 3" xfId="128"/>
    <cellStyle name="Обычный 2 2 2 2 2 3 3 2" xfId="129"/>
    <cellStyle name="Обычный 2 2 2 2 2 4" xfId="130"/>
    <cellStyle name="Обычный 2 2 2 2 2 4 2" xfId="131"/>
    <cellStyle name="Обычный 2 2 2 2 2 4 2 2" xfId="132"/>
    <cellStyle name="Обычный 2 2 2 2 2 5" xfId="133"/>
    <cellStyle name="Обычный 2 2 2 2 3" xfId="134"/>
    <cellStyle name="Обычный 2 2 2 2 3 2" xfId="135"/>
    <cellStyle name="Обычный 2 2 2 2 3 2 2" xfId="136"/>
    <cellStyle name="Обычный 2 2 2 2 3 2 2 2" xfId="137"/>
    <cellStyle name="Обычный 2 2 2 2 3 2 2 2 2" xfId="138"/>
    <cellStyle name="Обычный 2 2 2 2 3 2 3" xfId="139"/>
    <cellStyle name="Обычный 2 2 2 2 3 3" xfId="140"/>
    <cellStyle name="Обычный 2 2 2 2 3 3 2" xfId="141"/>
    <cellStyle name="Обычный 2 2 2 2 4" xfId="142"/>
    <cellStyle name="Обычный 2 2 2 2 4 2" xfId="143"/>
    <cellStyle name="Обычный 2 2 2 2 4 2 2" xfId="144"/>
    <cellStyle name="Обычный 2 2 2 2 5" xfId="145"/>
    <cellStyle name="Обычный 2 2 2 3" xfId="146"/>
    <cellStyle name="Обычный 2 2 2 4" xfId="147"/>
    <cellStyle name="Обычный 2 2 2 4 2" xfId="148"/>
    <cellStyle name="Обычный 2 2 2 4 2 2" xfId="149"/>
    <cellStyle name="Обычный 2 2 2 4 2 2 2" xfId="150"/>
    <cellStyle name="Обычный 2 2 2 4 2 2 2 2" xfId="151"/>
    <cellStyle name="Обычный 2 2 2 4 2 3" xfId="152"/>
    <cellStyle name="Обычный 2 2 2 4 3" xfId="153"/>
    <cellStyle name="Обычный 2 2 2 4 3 2" xfId="154"/>
    <cellStyle name="Обычный 2 2 2 5" xfId="155"/>
    <cellStyle name="Обычный 2 2 2 5 2" xfId="156"/>
    <cellStyle name="Обычный 2 2 2 5 2 2" xfId="157"/>
    <cellStyle name="Обычный 2 2 2 6" xfId="158"/>
    <cellStyle name="Обычный 2 2 3" xfId="159"/>
    <cellStyle name="Обычный 2 2 3 2" xfId="160"/>
    <cellStyle name="Обычный 2 2 4" xfId="161"/>
    <cellStyle name="Обычный 2 2 4 2" xfId="162"/>
    <cellStyle name="Обычный 2 2 4 2 2" xfId="163"/>
    <cellStyle name="Обычный 2 2 4 2 2 2" xfId="164"/>
    <cellStyle name="Обычный 2 2 4 2 2 2 2" xfId="165"/>
    <cellStyle name="Обычный 2 2 4 2 3" xfId="166"/>
    <cellStyle name="Обычный 2 2 4 3" xfId="167"/>
    <cellStyle name="Обычный 2 2 4 3 2" xfId="168"/>
    <cellStyle name="Обычный 2 2 5" xfId="169"/>
    <cellStyle name="Обычный 2 2 5 2" xfId="170"/>
    <cellStyle name="Обычный 2 2 5 2 2" xfId="171"/>
    <cellStyle name="Обычный 2 2 6" xfId="172"/>
    <cellStyle name="Обычный 2 2 7" xfId="173"/>
    <cellStyle name="Обычный 2 20" xfId="174"/>
    <cellStyle name="Обычный 2 20 2" xfId="175"/>
    <cellStyle name="Обычный 2 20 2 2" xfId="176"/>
    <cellStyle name="Обычный 2 20 2 2 2" xfId="177"/>
    <cellStyle name="Обычный 2 20 2 2 3" xfId="178"/>
    <cellStyle name="Обычный 2 20 3" xfId="179"/>
    <cellStyle name="Обычный 2 20 4" xfId="180"/>
    <cellStyle name="Обычный 2 21" xfId="181"/>
    <cellStyle name="Обычный 2 21 2" xfId="182"/>
    <cellStyle name="Обычный 2 21 3" xfId="183"/>
    <cellStyle name="Обычный 2 22" xfId="184"/>
    <cellStyle name="Обычный 2 23" xfId="185"/>
    <cellStyle name="Обычный 2 24" xfId="186"/>
    <cellStyle name="Обычный 2 3" xfId="187"/>
    <cellStyle name="Обычный 2 3 2" xfId="188"/>
    <cellStyle name="Обычный 2 4" xfId="189"/>
    <cellStyle name="Обычный 2 4 2" xfId="190"/>
    <cellStyle name="Обычный 2 5" xfId="191"/>
    <cellStyle name="Обычный 2 5 2" xfId="192"/>
    <cellStyle name="Обычный 2 6" xfId="193"/>
    <cellStyle name="Обычный 2 7" xfId="194"/>
    <cellStyle name="Обычный 2 8" xfId="195"/>
    <cellStyle name="Обычный 2 9" xfId="196"/>
    <cellStyle name="Обычный 3" xfId="197"/>
    <cellStyle name="Обычный 3 10" xfId="198"/>
    <cellStyle name="Обычный 3 11" xfId="199"/>
    <cellStyle name="Обычный 3 12" xfId="200"/>
    <cellStyle name="Обычный 3 13" xfId="201"/>
    <cellStyle name="Обычный 3 13 2" xfId="202"/>
    <cellStyle name="Обычный 3 13 3" xfId="203"/>
    <cellStyle name="Обычный 3 14" xfId="204"/>
    <cellStyle name="Обычный 3 14 2" xfId="205"/>
    <cellStyle name="Обычный 3 14 3" xfId="206"/>
    <cellStyle name="Обычный 3 15" xfId="207"/>
    <cellStyle name="Обычный 3 2" xfId="208"/>
    <cellStyle name="Обычный 3 3" xfId="209"/>
    <cellStyle name="Обычный 3 4" xfId="210"/>
    <cellStyle name="Обычный 3 5" xfId="211"/>
    <cellStyle name="Обычный 3 6" xfId="212"/>
    <cellStyle name="Обычный 3 7" xfId="213"/>
    <cellStyle name="Обычный 3 8" xfId="214"/>
    <cellStyle name="Обычный 3 9" xfId="215"/>
    <cellStyle name="Обычный 4 10" xfId="216"/>
    <cellStyle name="Обычный 4 2" xfId="217"/>
    <cellStyle name="Обычный 4 3" xfId="218"/>
    <cellStyle name="Обычный 4 4" xfId="219"/>
    <cellStyle name="Обычный 4 5" xfId="220"/>
    <cellStyle name="Обычный 4 6" xfId="221"/>
    <cellStyle name="Обычный 4 7" xfId="222"/>
    <cellStyle name="Обычный 4 8" xfId="223"/>
    <cellStyle name="Обычный 4 9" xfId="224"/>
    <cellStyle name="Обычный 4 9 2" xfId="225"/>
    <cellStyle name="Обычный 4 9 3" xfId="226"/>
    <cellStyle name="Обычный 5 2" xfId="227"/>
    <cellStyle name="Обычный 5 3" xfId="228"/>
    <cellStyle name="Обычный 5 4" xfId="229"/>
    <cellStyle name="Обычный 5 5" xfId="230"/>
    <cellStyle name="Обычный 56" xfId="231"/>
    <cellStyle name="Обычный 6 2" xfId="232"/>
    <cellStyle name="Обычный 6 3" xfId="233"/>
    <cellStyle name="Обычный 7 2" xfId="234"/>
    <cellStyle name="Обычный_t4" xfId="235"/>
    <cellStyle name="Обычный_tabsv10" xfId="236"/>
    <cellStyle name="Обычный_tabsv11" xfId="237"/>
    <cellStyle name="Обычный_tabsv12" xfId="238"/>
    <cellStyle name="Обычный_tabsv13" xfId="239"/>
    <cellStyle name="Обычный_tabsv14" xfId="240"/>
    <cellStyle name="Обычный_tabsv15" xfId="241"/>
    <cellStyle name="Обычный_tabsv16" xfId="242"/>
    <cellStyle name="Обычный_tabsv17" xfId="243"/>
    <cellStyle name="Обычный_tabsv18" xfId="244"/>
    <cellStyle name="Обычный_tabsv2" xfId="245"/>
    <cellStyle name="Обычный_tabsv22" xfId="246"/>
    <cellStyle name="Обычный_tabsv26" xfId="247"/>
    <cellStyle name="Обычный_tabsv3" xfId="248"/>
    <cellStyle name="Обычный_tabsv4" xfId="249"/>
    <cellStyle name="Обычный_tabsv7" xfId="250"/>
    <cellStyle name="Обычный_tabsv8" xfId="251"/>
    <cellStyle name="Обычный_tabsv911" xfId="252"/>
    <cellStyle name="Обычный_tabsv92" xfId="253"/>
    <cellStyle name="Обычный_tabsv99" xfId="254"/>
    <cellStyle name="Обычный_таблицы1" xfId="255"/>
    <cellStyle name="Followed Hyperlink" xfId="256"/>
    <cellStyle name="Открывавшаяся гиперссылка 2" xfId="257"/>
    <cellStyle name="Плохой" xfId="258"/>
    <cellStyle name="Пояснение" xfId="259"/>
    <cellStyle name="Примечание" xfId="260"/>
    <cellStyle name="Примечание 2" xfId="261"/>
    <cellStyle name="Percent" xfId="262"/>
    <cellStyle name="Связанная ячейка" xfId="263"/>
    <cellStyle name="Текст предупреждения" xfId="264"/>
    <cellStyle name="Comma" xfId="265"/>
    <cellStyle name="Comma [0]" xfId="266"/>
    <cellStyle name="Хороший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247650</xdr:rowOff>
    </xdr:from>
    <xdr:to>
      <xdr:col>4</xdr:col>
      <xdr:colOff>19050</xdr:colOff>
      <xdr:row>2</xdr:row>
      <xdr:rowOff>247650</xdr:rowOff>
    </xdr:to>
    <xdr:pic>
      <xdr:nvPicPr>
        <xdr:cNvPr id="1" name="Рисунок 4" descr="C:\Users\a.naurzbekova\Desktop\2023 НОВЫЙ ЛОГОТИП БНС\2 шаг новый вариант логотипа во всех форматах\Group 5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47650"/>
          <a:ext cx="2743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zoomScale="80" zoomScaleNormal="80" workbookViewId="0" topLeftCell="A1">
      <selection activeCell="Q34" sqref="Q34"/>
    </sheetView>
  </sheetViews>
  <sheetFormatPr defaultColWidth="9.00390625" defaultRowHeight="12.75"/>
  <cols>
    <col min="1" max="8" width="9.125" style="3" customWidth="1"/>
    <col min="9" max="16" width="9.125" style="4" customWidth="1"/>
    <col min="17" max="16384" width="9.125" style="1" customWidth="1"/>
  </cols>
  <sheetData>
    <row r="1" ht="22.5" customHeight="1"/>
    <row r="2" spans="1:4" ht="22.5" customHeight="1">
      <c r="A2" s="382"/>
      <c r="B2" s="382"/>
      <c r="C2" s="382"/>
      <c r="D2" s="382"/>
    </row>
    <row r="3" spans="1:4" ht="22.5" customHeight="1">
      <c r="A3" s="382"/>
      <c r="B3" s="382"/>
      <c r="C3" s="382"/>
      <c r="D3" s="382"/>
    </row>
    <row r="4" spans="1:7" ht="12.75">
      <c r="A4" s="364"/>
      <c r="B4" s="364"/>
      <c r="C4" s="364"/>
      <c r="D4" s="364"/>
      <c r="E4" s="364"/>
      <c r="F4" s="364"/>
      <c r="G4" s="364"/>
    </row>
    <row r="5" spans="1:7" ht="18.75">
      <c r="A5" s="364"/>
      <c r="B5" s="365"/>
      <c r="D5" s="2"/>
      <c r="E5" s="366" t="s">
        <v>145</v>
      </c>
      <c r="F5" s="383"/>
      <c r="G5" s="384"/>
    </row>
    <row r="6" spans="1:7" ht="18" customHeight="1">
      <c r="A6" s="383" t="s">
        <v>146</v>
      </c>
      <c r="B6" s="384"/>
      <c r="C6" s="384"/>
      <c r="D6" s="384"/>
      <c r="E6" s="384"/>
      <c r="F6" s="7"/>
      <c r="G6" s="7"/>
    </row>
    <row r="7" spans="1:10" ht="18.75">
      <c r="A7" s="364"/>
      <c r="B7" s="364"/>
      <c r="C7" s="364"/>
      <c r="D7" s="364"/>
      <c r="E7" s="367"/>
      <c r="F7" s="368"/>
      <c r="G7" s="368"/>
      <c r="H7" s="369"/>
      <c r="I7" s="370"/>
      <c r="J7" s="370"/>
    </row>
    <row r="8" spans="1:10" ht="18.75">
      <c r="A8" s="364"/>
      <c r="B8" s="364"/>
      <c r="C8" s="364"/>
      <c r="D8" s="364"/>
      <c r="E8" s="367"/>
      <c r="F8" s="368"/>
      <c r="G8" s="368"/>
      <c r="H8" s="369"/>
      <c r="I8" s="370"/>
      <c r="J8" s="370"/>
    </row>
    <row r="9" spans="1:10" ht="33" customHeight="1">
      <c r="A9" s="385" t="s">
        <v>0</v>
      </c>
      <c r="B9" s="385"/>
      <c r="C9" s="385"/>
      <c r="D9" s="385"/>
      <c r="E9" s="385"/>
      <c r="F9" s="385"/>
      <c r="G9" s="385"/>
      <c r="H9" s="385"/>
      <c r="I9" s="385"/>
      <c r="J9" s="385"/>
    </row>
    <row r="10" spans="1:10" ht="21" customHeight="1">
      <c r="A10" s="385"/>
      <c r="B10" s="385"/>
      <c r="C10" s="385"/>
      <c r="D10" s="385"/>
      <c r="E10" s="385"/>
      <c r="F10" s="385"/>
      <c r="G10" s="385"/>
      <c r="H10" s="385"/>
      <c r="I10" s="385"/>
      <c r="J10" s="385"/>
    </row>
    <row r="11" spans="1:10" ht="15">
      <c r="A11" s="371"/>
      <c r="B11" s="371"/>
      <c r="C11" s="371"/>
      <c r="D11" s="371"/>
      <c r="E11" s="371"/>
      <c r="F11" s="371"/>
      <c r="G11" s="371"/>
      <c r="H11" s="369"/>
      <c r="I11" s="370"/>
      <c r="J11" s="370"/>
    </row>
    <row r="12" spans="1:7" ht="18.75">
      <c r="A12" s="372" t="s">
        <v>123</v>
      </c>
      <c r="B12" s="5"/>
      <c r="C12" s="5"/>
      <c r="D12" s="5"/>
      <c r="E12" s="5"/>
      <c r="F12" s="5"/>
      <c r="G12" s="5"/>
    </row>
    <row r="13" spans="1:7" ht="12.75">
      <c r="A13" s="5"/>
      <c r="B13" s="5"/>
      <c r="C13" s="5"/>
      <c r="D13" s="5"/>
      <c r="E13" s="5"/>
      <c r="F13" s="5"/>
      <c r="G13" s="5"/>
    </row>
    <row r="14" spans="1:7" ht="12.75">
      <c r="A14" s="5"/>
      <c r="B14" s="5"/>
      <c r="C14" s="5"/>
      <c r="D14" s="5"/>
      <c r="E14" s="5"/>
      <c r="F14" s="5"/>
      <c r="G14" s="5"/>
    </row>
    <row r="15" spans="1:7" ht="12.75">
      <c r="A15" s="5"/>
      <c r="B15" s="5"/>
      <c r="C15" s="5"/>
      <c r="D15" s="5"/>
      <c r="E15" s="5"/>
      <c r="F15" s="5"/>
      <c r="G15" s="5"/>
    </row>
    <row r="16" spans="1:7" ht="12.75">
      <c r="A16" s="373"/>
      <c r="B16" s="373"/>
      <c r="C16" s="373"/>
      <c r="D16" s="373"/>
      <c r="E16" s="373"/>
      <c r="F16" s="373"/>
      <c r="G16" s="5"/>
    </row>
    <row r="17" spans="1:7" ht="18.75" customHeight="1">
      <c r="A17" s="374" t="s">
        <v>147</v>
      </c>
      <c r="B17" s="374"/>
      <c r="C17" s="374"/>
      <c r="D17" s="374"/>
      <c r="E17" s="374"/>
      <c r="F17" s="5"/>
      <c r="G17" s="5"/>
    </row>
  </sheetData>
  <sheetProtection/>
  <mergeCells count="4">
    <mergeCell ref="A2:D3"/>
    <mergeCell ref="F5:G5"/>
    <mergeCell ref="A6:E6"/>
    <mergeCell ref="A9:J10"/>
  </mergeCells>
  <printOptions/>
  <pageMargins left="0.7874015748031497" right="0.3937007874015748" top="0.3937007874015748" bottom="0.3937007874015748" header="0" footer="0"/>
  <pageSetup firstPageNumber="1" useFirstPageNumber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26.25390625" style="65" customWidth="1"/>
    <col min="2" max="4" width="24.875" style="65" customWidth="1"/>
    <col min="5" max="5" width="28.125" style="65" customWidth="1"/>
    <col min="6" max="16384" width="9.125" style="65" customWidth="1"/>
  </cols>
  <sheetData>
    <row r="1" spans="1:5" ht="31.5" customHeight="1">
      <c r="A1" s="406" t="s">
        <v>176</v>
      </c>
      <c r="B1" s="406"/>
      <c r="C1" s="406"/>
      <c r="D1" s="406"/>
      <c r="E1" s="406"/>
    </row>
    <row r="2" spans="1:5" ht="16.5" customHeight="1">
      <c r="A2" s="76"/>
      <c r="B2" s="76"/>
      <c r="C2" s="76"/>
      <c r="D2" s="76"/>
      <c r="E2" s="198" t="s">
        <v>69</v>
      </c>
    </row>
    <row r="3" spans="1:5" s="77" customFormat="1" ht="22.5" customHeight="1">
      <c r="A3" s="407"/>
      <c r="B3" s="408" t="s">
        <v>154</v>
      </c>
      <c r="C3" s="409" t="s">
        <v>177</v>
      </c>
      <c r="D3" s="410"/>
      <c r="E3" s="410"/>
    </row>
    <row r="4" spans="1:5" s="77" customFormat="1" ht="60.75" customHeight="1">
      <c r="A4" s="407"/>
      <c r="B4" s="408"/>
      <c r="C4" s="355" t="s">
        <v>156</v>
      </c>
      <c r="D4" s="355" t="s">
        <v>157</v>
      </c>
      <c r="E4" s="359" t="s">
        <v>158</v>
      </c>
    </row>
    <row r="5" spans="1:18" s="79" customFormat="1" ht="13.5" customHeight="1">
      <c r="A5" s="38" t="s">
        <v>70</v>
      </c>
      <c r="B5" s="82">
        <f>SUM(C5:E5)</f>
        <v>3973480.700000001</v>
      </c>
      <c r="C5" s="53">
        <f>SUM(C6:C24)</f>
        <v>483302.3</v>
      </c>
      <c r="D5" s="53">
        <f>SUM(D6:D24)</f>
        <v>616082.1000000001</v>
      </c>
      <c r="E5" s="53">
        <f>SUM(E6:E24)</f>
        <v>2874096.3000000007</v>
      </c>
      <c r="F5" s="78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</row>
    <row r="6" spans="1:18" s="79" customFormat="1" ht="13.5" customHeight="1">
      <c r="A6" s="206" t="s">
        <v>117</v>
      </c>
      <c r="B6" s="82">
        <f>SUM(C6:E6)</f>
        <v>59521.600000000006</v>
      </c>
      <c r="C6" s="55">
        <v>3844.5</v>
      </c>
      <c r="D6" s="55">
        <v>6648.2</v>
      </c>
      <c r="E6" s="55">
        <v>49028.9</v>
      </c>
      <c r="F6" s="78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</row>
    <row r="7" spans="1:18" ht="12.75">
      <c r="A7" s="40" t="s">
        <v>71</v>
      </c>
      <c r="B7" s="82">
        <f aca="true" t="shared" si="0" ref="B7:B24">SUM(C7:E7)</f>
        <v>340731.7</v>
      </c>
      <c r="C7" s="82">
        <v>75393</v>
      </c>
      <c r="D7" s="82">
        <v>15968.7</v>
      </c>
      <c r="E7" s="82">
        <v>249370</v>
      </c>
      <c r="F7" s="78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</row>
    <row r="8" spans="1:18" ht="12.75">
      <c r="A8" s="40" t="s">
        <v>72</v>
      </c>
      <c r="B8" s="82">
        <f t="shared" si="0"/>
        <v>252660</v>
      </c>
      <c r="C8" s="82">
        <v>15429.1</v>
      </c>
      <c r="D8" s="82">
        <v>28745.7</v>
      </c>
      <c r="E8" s="82">
        <v>208485.2</v>
      </c>
      <c r="F8" s="78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</row>
    <row r="9" spans="1:18" ht="12.75">
      <c r="A9" s="40" t="s">
        <v>73</v>
      </c>
      <c r="B9" s="82">
        <f t="shared" si="0"/>
        <v>286243.2</v>
      </c>
      <c r="C9" s="82">
        <v>35780.2</v>
      </c>
      <c r="D9" s="82">
        <v>56201</v>
      </c>
      <c r="E9" s="82">
        <v>194262</v>
      </c>
      <c r="F9" s="78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</row>
    <row r="10" spans="1:18" ht="12.75">
      <c r="A10" s="40" t="s">
        <v>74</v>
      </c>
      <c r="B10" s="82">
        <f t="shared" si="0"/>
        <v>3074</v>
      </c>
      <c r="C10" s="82">
        <v>3074</v>
      </c>
      <c r="D10" s="82" t="s">
        <v>85</v>
      </c>
      <c r="E10" s="82" t="s">
        <v>85</v>
      </c>
      <c r="F10" s="78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</row>
    <row r="11" spans="1:18" ht="12.75">
      <c r="A11" s="40" t="s">
        <v>75</v>
      </c>
      <c r="B11" s="82">
        <f t="shared" si="0"/>
        <v>24982.100000000002</v>
      </c>
      <c r="C11" s="82">
        <v>12705.7</v>
      </c>
      <c r="D11" s="82">
        <v>7396.7</v>
      </c>
      <c r="E11" s="82">
        <v>4879.7</v>
      </c>
      <c r="F11" s="78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</row>
    <row r="12" spans="1:18" ht="12.75">
      <c r="A12" s="40" t="s">
        <v>76</v>
      </c>
      <c r="B12" s="82">
        <f t="shared" si="0"/>
        <v>269076.2</v>
      </c>
      <c r="C12" s="82">
        <v>4951.9</v>
      </c>
      <c r="D12" s="82">
        <v>55793.9</v>
      </c>
      <c r="E12" s="82">
        <v>208330.4</v>
      </c>
      <c r="F12" s="78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</row>
    <row r="13" spans="1:18" s="48" customFormat="1" ht="12.75">
      <c r="A13" s="40" t="s">
        <v>118</v>
      </c>
      <c r="B13" s="82">
        <f t="shared" si="0"/>
        <v>188007.1</v>
      </c>
      <c r="C13" s="82">
        <v>15168</v>
      </c>
      <c r="D13" s="82">
        <v>27414</v>
      </c>
      <c r="E13" s="82">
        <v>145425.1</v>
      </c>
      <c r="F13" s="78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</row>
    <row r="14" spans="1:18" ht="12.75">
      <c r="A14" s="40" t="s">
        <v>77</v>
      </c>
      <c r="B14" s="82">
        <f t="shared" si="0"/>
        <v>294252.30000000005</v>
      </c>
      <c r="C14" s="82">
        <v>7390</v>
      </c>
      <c r="D14" s="82">
        <v>110951.6</v>
      </c>
      <c r="E14" s="82">
        <v>175910.7</v>
      </c>
      <c r="F14" s="78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</row>
    <row r="15" spans="1:18" ht="12.75">
      <c r="A15" s="40" t="s">
        <v>78</v>
      </c>
      <c r="B15" s="82">
        <f t="shared" si="0"/>
        <v>340992</v>
      </c>
      <c r="C15" s="82">
        <v>55926.4</v>
      </c>
      <c r="D15" s="82">
        <v>39908.3</v>
      </c>
      <c r="E15" s="82">
        <v>245157.3</v>
      </c>
      <c r="F15" s="78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</row>
    <row r="16" spans="1:18" ht="12.75">
      <c r="A16" s="40" t="s">
        <v>79</v>
      </c>
      <c r="B16" s="82">
        <f t="shared" si="0"/>
        <v>57122.5</v>
      </c>
      <c r="C16" s="82">
        <v>6655.6</v>
      </c>
      <c r="D16" s="82">
        <v>465.9</v>
      </c>
      <c r="E16" s="82">
        <v>50001</v>
      </c>
      <c r="F16" s="78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</row>
    <row r="17" spans="1:18" ht="12.75">
      <c r="A17" s="40" t="s">
        <v>81</v>
      </c>
      <c r="B17" s="82">
        <f t="shared" si="0"/>
        <v>321421</v>
      </c>
      <c r="C17" s="82">
        <v>65181.9</v>
      </c>
      <c r="D17" s="82">
        <v>50925.2</v>
      </c>
      <c r="E17" s="82">
        <v>205313.9</v>
      </c>
      <c r="F17" s="78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</row>
    <row r="18" spans="1:18" ht="12.75">
      <c r="A18" s="40" t="s">
        <v>82</v>
      </c>
      <c r="B18" s="82">
        <f t="shared" si="0"/>
        <v>548130.9</v>
      </c>
      <c r="C18" s="82">
        <v>109385.8</v>
      </c>
      <c r="D18" s="82">
        <v>93657.2</v>
      </c>
      <c r="E18" s="82">
        <v>345087.9</v>
      </c>
      <c r="F18" s="78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</row>
    <row r="19" spans="1:18" ht="12.75">
      <c r="A19" s="40" t="s">
        <v>100</v>
      </c>
      <c r="B19" s="82">
        <f t="shared" si="0"/>
        <v>618822.5</v>
      </c>
      <c r="C19" s="82">
        <v>32941.5</v>
      </c>
      <c r="D19" s="82">
        <v>6979.2</v>
      </c>
      <c r="E19" s="82">
        <v>578901.8</v>
      </c>
      <c r="F19" s="78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</row>
    <row r="20" spans="1:18" ht="12.75">
      <c r="A20" s="206" t="s">
        <v>119</v>
      </c>
      <c r="B20" s="82">
        <f t="shared" si="0"/>
        <v>77024.5</v>
      </c>
      <c r="C20" s="82">
        <v>177.2</v>
      </c>
      <c r="D20" s="82">
        <v>43484.6</v>
      </c>
      <c r="E20" s="82">
        <v>33362.7</v>
      </c>
      <c r="F20" s="78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</row>
    <row r="21" spans="1:18" ht="12.75">
      <c r="A21" s="40" t="s">
        <v>84</v>
      </c>
      <c r="B21" s="82">
        <f t="shared" si="0"/>
        <v>244007.8</v>
      </c>
      <c r="C21" s="82">
        <v>30199.7</v>
      </c>
      <c r="D21" s="82">
        <v>69342</v>
      </c>
      <c r="E21" s="82">
        <v>144466.1</v>
      </c>
      <c r="F21" s="78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</row>
    <row r="22" spans="1:18" ht="12.75">
      <c r="A22" s="40" t="s">
        <v>116</v>
      </c>
      <c r="B22" s="82">
        <f t="shared" si="0"/>
        <v>179.7</v>
      </c>
      <c r="C22" s="82" t="s">
        <v>85</v>
      </c>
      <c r="D22" s="82" t="s">
        <v>85</v>
      </c>
      <c r="E22" s="82">
        <v>179.7</v>
      </c>
      <c r="F22" s="78"/>
      <c r="G22" s="163"/>
      <c r="H22" s="73"/>
      <c r="I22" s="73"/>
      <c r="J22" s="163"/>
      <c r="K22" s="73"/>
      <c r="L22" s="73"/>
      <c r="M22" s="73"/>
      <c r="N22" s="163"/>
      <c r="O22" s="73"/>
      <c r="P22" s="163"/>
      <c r="Q22" s="163"/>
      <c r="R22" s="163"/>
    </row>
    <row r="23" spans="1:18" ht="12.75">
      <c r="A23" s="40" t="s">
        <v>86</v>
      </c>
      <c r="B23" s="82">
        <f t="shared" si="0"/>
        <v>1068.8999999999999</v>
      </c>
      <c r="C23" s="82" t="s">
        <v>85</v>
      </c>
      <c r="D23" s="82">
        <v>6.8</v>
      </c>
      <c r="E23" s="82">
        <v>1062.1</v>
      </c>
      <c r="F23" s="78"/>
      <c r="G23" s="163"/>
      <c r="H23" s="73"/>
      <c r="I23" s="163"/>
      <c r="J23" s="163"/>
      <c r="K23" s="73"/>
      <c r="L23" s="73"/>
      <c r="M23" s="163"/>
      <c r="N23" s="163"/>
      <c r="O23" s="163"/>
      <c r="P23" s="163"/>
      <c r="Q23" s="163"/>
      <c r="R23" s="163"/>
    </row>
    <row r="24" spans="1:18" ht="12.75">
      <c r="A24" s="44" t="s">
        <v>87</v>
      </c>
      <c r="B24" s="83">
        <f t="shared" si="0"/>
        <v>46162.700000000004</v>
      </c>
      <c r="C24" s="83">
        <v>9097.8</v>
      </c>
      <c r="D24" s="83">
        <v>2193.1</v>
      </c>
      <c r="E24" s="83">
        <v>34871.8</v>
      </c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</row>
    <row r="26" spans="2:5" ht="12.75">
      <c r="B26" s="163"/>
      <c r="C26" s="163"/>
      <c r="D26" s="163"/>
      <c r="E26" s="163"/>
    </row>
    <row r="27" spans="2:5" ht="12.75">
      <c r="B27" s="163"/>
      <c r="C27" s="163"/>
      <c r="D27" s="163"/>
      <c r="E27" s="163"/>
    </row>
    <row r="28" spans="2:5" ht="12.75">
      <c r="B28" s="163"/>
      <c r="C28" s="163"/>
      <c r="D28" s="163"/>
      <c r="E28" s="163"/>
    </row>
    <row r="29" spans="2:5" ht="12.75">
      <c r="B29" s="163"/>
      <c r="C29" s="163"/>
      <c r="D29" s="163"/>
      <c r="E29" s="163"/>
    </row>
    <row r="30" spans="2:5" ht="12.75">
      <c r="B30" s="163"/>
      <c r="C30" s="163"/>
      <c r="D30" s="163"/>
      <c r="E30" s="163"/>
    </row>
    <row r="31" spans="2:5" ht="12.75">
      <c r="B31" s="163"/>
      <c r="C31" s="163"/>
      <c r="D31" s="163"/>
      <c r="E31" s="163"/>
    </row>
    <row r="32" spans="2:5" ht="12.75">
      <c r="B32" s="163"/>
      <c r="C32" s="163"/>
      <c r="D32" s="163"/>
      <c r="E32" s="163"/>
    </row>
    <row r="33" spans="2:5" ht="12.75">
      <c r="B33" s="163"/>
      <c r="C33" s="163"/>
      <c r="D33" s="163"/>
      <c r="E33" s="163"/>
    </row>
    <row r="34" spans="2:5" ht="12.75">
      <c r="B34" s="163"/>
      <c r="C34" s="163"/>
      <c r="D34" s="163"/>
      <c r="E34" s="163"/>
    </row>
    <row r="35" spans="2:5" ht="12.75">
      <c r="B35" s="73"/>
      <c r="C35" s="73"/>
      <c r="D35" s="73"/>
      <c r="E35" s="73"/>
    </row>
    <row r="36" spans="2:5" ht="12.75">
      <c r="B36" s="163"/>
      <c r="C36" s="163"/>
      <c r="D36" s="163"/>
      <c r="E36" s="163"/>
    </row>
    <row r="37" spans="2:5" ht="12.75">
      <c r="B37" s="163"/>
      <c r="C37" s="163"/>
      <c r="D37" s="163"/>
      <c r="E37" s="163"/>
    </row>
    <row r="38" spans="2:5" ht="12.75">
      <c r="B38" s="163"/>
      <c r="C38" s="163"/>
      <c r="D38" s="163"/>
      <c r="E38" s="163"/>
    </row>
    <row r="39" spans="2:5" ht="12.75">
      <c r="B39" s="163"/>
      <c r="C39" s="163"/>
      <c r="D39" s="163"/>
      <c r="E39" s="163"/>
    </row>
    <row r="40" spans="2:5" ht="12.75">
      <c r="B40" s="163"/>
      <c r="C40" s="73"/>
      <c r="D40" s="73"/>
      <c r="E40" s="163"/>
    </row>
    <row r="41" spans="2:5" ht="12.75">
      <c r="B41" s="163"/>
      <c r="C41" s="73"/>
      <c r="D41" s="163"/>
      <c r="E41" s="163"/>
    </row>
    <row r="42" spans="2:5" ht="12.75">
      <c r="B42" s="163"/>
      <c r="C42" s="163"/>
      <c r="D42" s="163"/>
      <c r="E42" s="163"/>
    </row>
  </sheetData>
  <sheetProtection/>
  <mergeCells count="4">
    <mergeCell ref="A1:E1"/>
    <mergeCell ref="A3:A4"/>
    <mergeCell ref="B3:B4"/>
    <mergeCell ref="C3:E3"/>
  </mergeCells>
  <printOptions/>
  <pageMargins left="0.7874015748031497" right="0.5905511811023623" top="0.31496062992125984" bottom="0.2362204724409449" header="0.15748031496062992" footer="0.15748031496062992"/>
  <pageSetup firstPageNumber="4" useFirstPageNumber="1" horizontalDpi="600" verticalDpi="600" orientation="landscape" paperSize="9" r:id="rId1"/>
  <headerFooter alignWithMargins="0">
    <oddFooter>&amp;R&amp;"-,полужирный"&amp;8 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A3" sqref="A3:A5"/>
    </sheetView>
  </sheetViews>
  <sheetFormatPr defaultColWidth="9.00390625" defaultRowHeight="12.75"/>
  <cols>
    <col min="1" max="1" width="20.25390625" style="221" customWidth="1"/>
    <col min="2" max="2" width="11.25390625" style="221" customWidth="1"/>
    <col min="3" max="3" width="11.00390625" style="221" customWidth="1"/>
    <col min="4" max="4" width="8.125" style="221" customWidth="1"/>
    <col min="5" max="6" width="11.125" style="221" customWidth="1"/>
    <col min="7" max="7" width="8.625" style="221" customWidth="1"/>
    <col min="8" max="8" width="9.125" style="221" customWidth="1"/>
    <col min="9" max="9" width="8.875" style="221" customWidth="1"/>
    <col min="10" max="10" width="8.00390625" style="221" customWidth="1"/>
    <col min="11" max="12" width="10.875" style="221" customWidth="1"/>
    <col min="13" max="13" width="8.00390625" style="221" customWidth="1"/>
    <col min="14" max="16384" width="9.125" style="221" customWidth="1"/>
  </cols>
  <sheetData>
    <row r="1" spans="1:13" ht="27" customHeight="1">
      <c r="A1" s="411" t="s">
        <v>178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</row>
    <row r="2" spans="1:13" ht="12.7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5" t="s">
        <v>91</v>
      </c>
    </row>
    <row r="3" spans="1:13" ht="24" customHeight="1">
      <c r="A3" s="396"/>
      <c r="B3" s="390" t="s">
        <v>154</v>
      </c>
      <c r="C3" s="390"/>
      <c r="D3" s="390"/>
      <c r="E3" s="390" t="s">
        <v>155</v>
      </c>
      <c r="F3" s="390"/>
      <c r="G3" s="391"/>
      <c r="H3" s="391"/>
      <c r="I3" s="391"/>
      <c r="J3" s="391"/>
      <c r="K3" s="391"/>
      <c r="L3" s="391"/>
      <c r="M3" s="392"/>
    </row>
    <row r="4" spans="1:13" ht="62.25" customHeight="1">
      <c r="A4" s="397"/>
      <c r="B4" s="390"/>
      <c r="C4" s="390"/>
      <c r="D4" s="390"/>
      <c r="E4" s="390" t="s">
        <v>156</v>
      </c>
      <c r="F4" s="390"/>
      <c r="G4" s="390"/>
      <c r="H4" s="390" t="s">
        <v>157</v>
      </c>
      <c r="I4" s="390"/>
      <c r="J4" s="390"/>
      <c r="K4" s="390" t="s">
        <v>158</v>
      </c>
      <c r="L4" s="390"/>
      <c r="M4" s="393"/>
    </row>
    <row r="5" spans="1:14" ht="82.5" customHeight="1">
      <c r="A5" s="397"/>
      <c r="B5" s="353" t="s">
        <v>159</v>
      </c>
      <c r="C5" s="353" t="s">
        <v>160</v>
      </c>
      <c r="D5" s="353" t="s">
        <v>161</v>
      </c>
      <c r="E5" s="353" t="s">
        <v>159</v>
      </c>
      <c r="F5" s="353" t="s">
        <v>160</v>
      </c>
      <c r="G5" s="353" t="s">
        <v>161</v>
      </c>
      <c r="H5" s="353" t="s">
        <v>159</v>
      </c>
      <c r="I5" s="353" t="s">
        <v>160</v>
      </c>
      <c r="J5" s="353" t="s">
        <v>161</v>
      </c>
      <c r="K5" s="353" t="s">
        <v>159</v>
      </c>
      <c r="L5" s="353" t="s">
        <v>160</v>
      </c>
      <c r="M5" s="35" t="s">
        <v>161</v>
      </c>
      <c r="N5" s="222"/>
    </row>
    <row r="6" spans="1:26" ht="12.75">
      <c r="A6" s="86" t="s">
        <v>70</v>
      </c>
      <c r="B6" s="39">
        <f>E6+H6+K6</f>
        <v>5027085.6</v>
      </c>
      <c r="C6" s="39">
        <f>F6+I6+L6</f>
        <v>4814669.4</v>
      </c>
      <c r="D6" s="314">
        <f>B6/C6%</f>
        <v>104.41185432171105</v>
      </c>
      <c r="E6" s="39">
        <f>SUM(E7:E26)</f>
        <v>3765239.0999999996</v>
      </c>
      <c r="F6" s="39">
        <f>SUM(F7:F26)</f>
        <v>3534587</v>
      </c>
      <c r="G6" s="314">
        <f>E6/F6%</f>
        <v>106.52557427501429</v>
      </c>
      <c r="H6" s="39">
        <f>SUM(H7:H26)</f>
        <v>24609.199999999993</v>
      </c>
      <c r="I6" s="39">
        <f>SUM(I7:I26)</f>
        <v>27935.1</v>
      </c>
      <c r="J6" s="314">
        <f>H6/I6%</f>
        <v>88.09418974694916</v>
      </c>
      <c r="K6" s="39">
        <f>SUM(K7:K26)</f>
        <v>1237237.3</v>
      </c>
      <c r="L6" s="39">
        <f>SUM(L7:L26)</f>
        <v>1252147.3</v>
      </c>
      <c r="M6" s="314">
        <f>K6/L6%</f>
        <v>98.8092455256662</v>
      </c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</row>
    <row r="7" spans="1:26" ht="12.75">
      <c r="A7" s="200" t="s">
        <v>113</v>
      </c>
      <c r="B7" s="39">
        <f aca="true" t="shared" si="0" ref="B7:C23">E7+H7+K7</f>
        <v>64526.6</v>
      </c>
      <c r="C7" s="39">
        <f t="shared" si="0"/>
        <v>62156.1</v>
      </c>
      <c r="D7" s="43">
        <f aca="true" t="shared" si="1" ref="D7:D26">B7/C7%</f>
        <v>103.81378497042124</v>
      </c>
      <c r="E7" s="163">
        <v>6830</v>
      </c>
      <c r="F7" s="163">
        <v>5988.999999999998</v>
      </c>
      <c r="G7" s="43">
        <f aca="true" t="shared" si="2" ref="G7:G26">E7/F7%</f>
        <v>114.04241108699286</v>
      </c>
      <c r="H7" s="163">
        <v>1042</v>
      </c>
      <c r="I7" s="163">
        <v>1010.1000000000001</v>
      </c>
      <c r="J7" s="43">
        <f aca="true" t="shared" si="3" ref="J7:J23">H7/I7%</f>
        <v>103.15810315810315</v>
      </c>
      <c r="K7" s="163">
        <v>56654.6</v>
      </c>
      <c r="L7" s="163">
        <v>55157</v>
      </c>
      <c r="M7" s="43">
        <f aca="true" t="shared" si="4" ref="M7:M26">K7/L7%</f>
        <v>102.71515854741918</v>
      </c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</row>
    <row r="8" spans="1:26" ht="12.75">
      <c r="A8" s="40" t="s">
        <v>71</v>
      </c>
      <c r="B8" s="39">
        <f t="shared" si="0"/>
        <v>736909.1</v>
      </c>
      <c r="C8" s="39">
        <f t="shared" si="0"/>
        <v>789616.9</v>
      </c>
      <c r="D8" s="43">
        <f t="shared" si="1"/>
        <v>93.32488957619827</v>
      </c>
      <c r="E8" s="163">
        <v>645533.7</v>
      </c>
      <c r="F8" s="163">
        <v>698266.3</v>
      </c>
      <c r="G8" s="43">
        <f t="shared" si="2"/>
        <v>92.44806744933844</v>
      </c>
      <c r="H8" s="163">
        <v>1402.4</v>
      </c>
      <c r="I8" s="163">
        <v>1396.9</v>
      </c>
      <c r="J8" s="43">
        <f t="shared" si="3"/>
        <v>100.39372897129358</v>
      </c>
      <c r="K8" s="163">
        <v>89973</v>
      </c>
      <c r="L8" s="163">
        <v>89953.7</v>
      </c>
      <c r="M8" s="43">
        <f t="shared" si="4"/>
        <v>100.02145548209802</v>
      </c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</row>
    <row r="9" spans="1:26" ht="12.75">
      <c r="A9" s="40" t="s">
        <v>72</v>
      </c>
      <c r="B9" s="39">
        <f t="shared" si="0"/>
        <v>247761.3</v>
      </c>
      <c r="C9" s="39">
        <f t="shared" si="0"/>
        <v>231628.3</v>
      </c>
      <c r="D9" s="43">
        <f t="shared" si="1"/>
        <v>106.96503838261559</v>
      </c>
      <c r="E9" s="163">
        <v>170030</v>
      </c>
      <c r="F9" s="163">
        <v>152638</v>
      </c>
      <c r="G9" s="43">
        <f t="shared" si="2"/>
        <v>111.39427927514772</v>
      </c>
      <c r="H9" s="163">
        <v>688</v>
      </c>
      <c r="I9" s="163">
        <v>427</v>
      </c>
      <c r="J9" s="43">
        <f t="shared" si="3"/>
        <v>161.1241217798595</v>
      </c>
      <c r="K9" s="163">
        <v>77043.3</v>
      </c>
      <c r="L9" s="163">
        <v>78563.3</v>
      </c>
      <c r="M9" s="43">
        <f t="shared" si="4"/>
        <v>98.0652543872266</v>
      </c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</row>
    <row r="10" spans="1:26" ht="12.75">
      <c r="A10" s="40" t="s">
        <v>73</v>
      </c>
      <c r="B10" s="39">
        <f t="shared" si="0"/>
        <v>560619.6</v>
      </c>
      <c r="C10" s="39">
        <f t="shared" si="0"/>
        <v>390314.5</v>
      </c>
      <c r="D10" s="43">
        <f t="shared" si="1"/>
        <v>143.63278843086792</v>
      </c>
      <c r="E10" s="163">
        <v>470924.8</v>
      </c>
      <c r="F10" s="163">
        <v>294513.1</v>
      </c>
      <c r="G10" s="43">
        <f t="shared" si="2"/>
        <v>159.8994408058589</v>
      </c>
      <c r="H10" s="163">
        <v>1342.1</v>
      </c>
      <c r="I10" s="163">
        <v>1341.7</v>
      </c>
      <c r="J10" s="43">
        <f t="shared" si="3"/>
        <v>100.02981292390251</v>
      </c>
      <c r="K10" s="163">
        <v>88352.7</v>
      </c>
      <c r="L10" s="163">
        <v>94459.7</v>
      </c>
      <c r="M10" s="43">
        <f t="shared" si="4"/>
        <v>93.5348090243776</v>
      </c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</row>
    <row r="11" spans="1:26" ht="12.75">
      <c r="A11" s="40" t="s">
        <v>74</v>
      </c>
      <c r="B11" s="39">
        <f t="shared" si="0"/>
        <v>22203.000000000004</v>
      </c>
      <c r="C11" s="39">
        <f t="shared" si="0"/>
        <v>39125.2</v>
      </c>
      <c r="D11" s="43">
        <f t="shared" si="1"/>
        <v>56.748591700489726</v>
      </c>
      <c r="E11" s="163">
        <v>20331.4</v>
      </c>
      <c r="F11" s="163">
        <v>37297.6</v>
      </c>
      <c r="G11" s="43">
        <f t="shared" si="2"/>
        <v>54.511282227274684</v>
      </c>
      <c r="H11" s="163">
        <v>213.2</v>
      </c>
      <c r="I11" s="163">
        <v>204.9</v>
      </c>
      <c r="J11" s="43">
        <f t="shared" si="3"/>
        <v>104.05075646656906</v>
      </c>
      <c r="K11" s="163">
        <v>1658.4</v>
      </c>
      <c r="L11" s="163">
        <v>1622.7</v>
      </c>
      <c r="M11" s="43">
        <f t="shared" si="4"/>
        <v>102.20003697541135</v>
      </c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</row>
    <row r="12" spans="1:26" ht="12.75">
      <c r="A12" s="40" t="s">
        <v>75</v>
      </c>
      <c r="B12" s="39">
        <f t="shared" si="0"/>
        <v>189884.69999999998</v>
      </c>
      <c r="C12" s="39">
        <f t="shared" si="0"/>
        <v>193887.8</v>
      </c>
      <c r="D12" s="43">
        <f t="shared" si="1"/>
        <v>97.935352301692</v>
      </c>
      <c r="E12" s="163">
        <v>148034.3</v>
      </c>
      <c r="F12" s="163">
        <v>152383.2</v>
      </c>
      <c r="G12" s="43">
        <f t="shared" si="2"/>
        <v>97.14607647037205</v>
      </c>
      <c r="H12" s="163">
        <v>1437.3</v>
      </c>
      <c r="I12" s="163">
        <v>1452.9</v>
      </c>
      <c r="J12" s="43">
        <f t="shared" si="3"/>
        <v>98.92628536031384</v>
      </c>
      <c r="K12" s="163">
        <v>40413.1</v>
      </c>
      <c r="L12" s="163">
        <v>40051.7</v>
      </c>
      <c r="M12" s="43">
        <f t="shared" si="4"/>
        <v>100.90233373364926</v>
      </c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</row>
    <row r="13" spans="1:26" ht="12.75">
      <c r="A13" s="40" t="s">
        <v>76</v>
      </c>
      <c r="B13" s="39">
        <f t="shared" si="0"/>
        <v>139713.90000000002</v>
      </c>
      <c r="C13" s="39">
        <f t="shared" si="0"/>
        <v>148851.7</v>
      </c>
      <c r="D13" s="43">
        <f t="shared" si="1"/>
        <v>93.86113830073826</v>
      </c>
      <c r="E13" s="163">
        <v>63366</v>
      </c>
      <c r="F13" s="163">
        <v>73146</v>
      </c>
      <c r="G13" s="43">
        <f t="shared" si="2"/>
        <v>86.6294807644984</v>
      </c>
      <c r="H13" s="163">
        <v>2247.3</v>
      </c>
      <c r="I13" s="163">
        <v>2225</v>
      </c>
      <c r="J13" s="43">
        <f t="shared" si="3"/>
        <v>101.00224719101125</v>
      </c>
      <c r="K13" s="163">
        <v>74100.6</v>
      </c>
      <c r="L13" s="163">
        <v>73480.7</v>
      </c>
      <c r="M13" s="43">
        <f t="shared" si="4"/>
        <v>100.84362288328772</v>
      </c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</row>
    <row r="14" spans="1:26" ht="12.75">
      <c r="A14" s="40" t="s">
        <v>114</v>
      </c>
      <c r="B14" s="39">
        <f t="shared" si="0"/>
        <v>384781.5</v>
      </c>
      <c r="C14" s="39">
        <f t="shared" si="0"/>
        <v>413666.8</v>
      </c>
      <c r="D14" s="43">
        <f t="shared" si="1"/>
        <v>93.01725446663838</v>
      </c>
      <c r="E14" s="163">
        <v>295358.5</v>
      </c>
      <c r="F14" s="163">
        <v>328187</v>
      </c>
      <c r="G14" s="43">
        <f t="shared" si="2"/>
        <v>89.9970138975645</v>
      </c>
      <c r="H14" s="163">
        <v>2444.4</v>
      </c>
      <c r="I14" s="163">
        <v>2141.5</v>
      </c>
      <c r="J14" s="43">
        <f t="shared" si="3"/>
        <v>114.14429138454355</v>
      </c>
      <c r="K14" s="163">
        <v>86978.6</v>
      </c>
      <c r="L14" s="163">
        <v>83338.3</v>
      </c>
      <c r="M14" s="43">
        <f t="shared" si="4"/>
        <v>104.36809966126019</v>
      </c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</row>
    <row r="15" spans="1:26" ht="12.75">
      <c r="A15" s="40" t="s">
        <v>77</v>
      </c>
      <c r="B15" s="39">
        <f t="shared" si="0"/>
        <v>652310.3</v>
      </c>
      <c r="C15" s="39">
        <f t="shared" si="0"/>
        <v>627625.2000000001</v>
      </c>
      <c r="D15" s="43">
        <f t="shared" si="1"/>
        <v>103.93309573930429</v>
      </c>
      <c r="E15" s="163">
        <v>598472.6</v>
      </c>
      <c r="F15" s="163">
        <v>574512.7000000001</v>
      </c>
      <c r="G15" s="43">
        <f t="shared" si="2"/>
        <v>104.17047351607718</v>
      </c>
      <c r="H15" s="163">
        <v>5368.9</v>
      </c>
      <c r="I15" s="163">
        <v>5316.8</v>
      </c>
      <c r="J15" s="43">
        <f t="shared" si="3"/>
        <v>100.97991272946132</v>
      </c>
      <c r="K15" s="163">
        <v>48468.8</v>
      </c>
      <c r="L15" s="163">
        <v>47795.700000000004</v>
      </c>
      <c r="M15" s="43">
        <f t="shared" si="4"/>
        <v>101.40828568260324</v>
      </c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</row>
    <row r="16" spans="1:26" ht="14.25" customHeight="1">
      <c r="A16" s="40" t="s">
        <v>78</v>
      </c>
      <c r="B16" s="39">
        <f t="shared" si="0"/>
        <v>573564.7</v>
      </c>
      <c r="C16" s="39">
        <f t="shared" si="0"/>
        <v>599257.8</v>
      </c>
      <c r="D16" s="43">
        <f t="shared" si="1"/>
        <v>95.7125130453037</v>
      </c>
      <c r="E16" s="163">
        <v>358208.8</v>
      </c>
      <c r="F16" s="163">
        <v>363356</v>
      </c>
      <c r="G16" s="43">
        <f t="shared" si="2"/>
        <v>98.58342782285142</v>
      </c>
      <c r="H16" s="163">
        <v>572.6</v>
      </c>
      <c r="I16" s="163">
        <v>547.9</v>
      </c>
      <c r="J16" s="43">
        <f t="shared" si="3"/>
        <v>104.5081219200584</v>
      </c>
      <c r="K16" s="163">
        <v>214783.3</v>
      </c>
      <c r="L16" s="163">
        <v>235353.9</v>
      </c>
      <c r="M16" s="43">
        <f t="shared" si="4"/>
        <v>91.25971568773664</v>
      </c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</row>
    <row r="17" spans="1:26" ht="14.25" customHeight="1">
      <c r="A17" s="40" t="s">
        <v>79</v>
      </c>
      <c r="B17" s="39">
        <f t="shared" si="0"/>
        <v>8094.7</v>
      </c>
      <c r="C17" s="39">
        <f t="shared" si="0"/>
        <v>7921.8</v>
      </c>
      <c r="D17" s="43">
        <f t="shared" si="1"/>
        <v>102.18258476608851</v>
      </c>
      <c r="E17" s="163">
        <v>1069</v>
      </c>
      <c r="F17" s="163">
        <v>1802</v>
      </c>
      <c r="G17" s="43">
        <f t="shared" si="2"/>
        <v>59.32297447280799</v>
      </c>
      <c r="H17" s="163">
        <v>77.8</v>
      </c>
      <c r="I17" s="163">
        <v>51</v>
      </c>
      <c r="J17" s="43">
        <f t="shared" si="3"/>
        <v>152.54901960784312</v>
      </c>
      <c r="K17" s="163">
        <v>6947.9</v>
      </c>
      <c r="L17" s="163">
        <v>6068.8</v>
      </c>
      <c r="M17" s="43">
        <f t="shared" si="4"/>
        <v>114.48556551542313</v>
      </c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</row>
    <row r="18" spans="1:26" ht="14.25" customHeight="1">
      <c r="A18" s="40" t="s">
        <v>80</v>
      </c>
      <c r="B18" s="39">
        <f t="shared" si="0"/>
        <v>753.6</v>
      </c>
      <c r="C18" s="39">
        <f>I18+L18</f>
        <v>726.2</v>
      </c>
      <c r="D18" s="43">
        <f t="shared" si="1"/>
        <v>103.77306527127513</v>
      </c>
      <c r="E18" s="163">
        <v>27.1</v>
      </c>
      <c r="F18" s="73" t="s">
        <v>85</v>
      </c>
      <c r="G18" s="73" t="s">
        <v>85</v>
      </c>
      <c r="H18" s="163">
        <v>163.3</v>
      </c>
      <c r="I18" s="163">
        <v>163.3</v>
      </c>
      <c r="J18" s="43">
        <f t="shared" si="3"/>
        <v>100</v>
      </c>
      <c r="K18" s="163">
        <v>563.2</v>
      </c>
      <c r="L18" s="163">
        <v>562.9</v>
      </c>
      <c r="M18" s="43">
        <f t="shared" si="4"/>
        <v>100.0532954343578</v>
      </c>
      <c r="O18" s="163"/>
      <c r="P18" s="163"/>
      <c r="Q18" s="163"/>
      <c r="R18" s="163"/>
      <c r="S18" s="163"/>
      <c r="T18" s="73"/>
      <c r="U18" s="163"/>
      <c r="V18" s="163"/>
      <c r="W18" s="163"/>
      <c r="X18" s="163"/>
      <c r="Y18" s="163"/>
      <c r="Z18" s="163"/>
    </row>
    <row r="19" spans="1:26" ht="14.25" customHeight="1">
      <c r="A19" s="40" t="s">
        <v>81</v>
      </c>
      <c r="B19" s="39">
        <f t="shared" si="0"/>
        <v>237878.8</v>
      </c>
      <c r="C19" s="39">
        <f t="shared" si="0"/>
        <v>254408.2</v>
      </c>
      <c r="D19" s="43">
        <f t="shared" si="1"/>
        <v>93.50280376182842</v>
      </c>
      <c r="E19" s="163">
        <v>176748.4</v>
      </c>
      <c r="F19" s="163">
        <v>195838.7</v>
      </c>
      <c r="G19" s="43">
        <f t="shared" si="2"/>
        <v>90.25202883801822</v>
      </c>
      <c r="H19" s="163">
        <v>1322.3</v>
      </c>
      <c r="I19" s="163">
        <v>1004.3</v>
      </c>
      <c r="J19" s="43">
        <f t="shared" si="3"/>
        <v>131.66384546450266</v>
      </c>
      <c r="K19" s="163">
        <v>59808.1</v>
      </c>
      <c r="L19" s="163">
        <v>57565.2</v>
      </c>
      <c r="M19" s="43">
        <f t="shared" si="4"/>
        <v>103.89627761216848</v>
      </c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</row>
    <row r="20" spans="1:26" ht="14.25" customHeight="1">
      <c r="A20" s="40" t="s">
        <v>82</v>
      </c>
      <c r="B20" s="39">
        <f t="shared" si="0"/>
        <v>705722</v>
      </c>
      <c r="C20" s="39">
        <f t="shared" si="0"/>
        <v>553212</v>
      </c>
      <c r="D20" s="43">
        <f t="shared" si="1"/>
        <v>127.56809324454278</v>
      </c>
      <c r="E20" s="163">
        <v>530494.6</v>
      </c>
      <c r="F20" s="163">
        <v>380326.2</v>
      </c>
      <c r="G20" s="43">
        <f t="shared" si="2"/>
        <v>139.48410601215483</v>
      </c>
      <c r="H20" s="163">
        <v>228.8</v>
      </c>
      <c r="I20" s="163">
        <v>279.6</v>
      </c>
      <c r="J20" s="43">
        <f t="shared" si="3"/>
        <v>81.83118741058655</v>
      </c>
      <c r="K20" s="163">
        <v>174998.6</v>
      </c>
      <c r="L20" s="163">
        <v>172606.2</v>
      </c>
      <c r="M20" s="43">
        <f t="shared" si="4"/>
        <v>101.38604522896628</v>
      </c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</row>
    <row r="21" spans="1:26" ht="14.25" customHeight="1">
      <c r="A21" s="40" t="s">
        <v>83</v>
      </c>
      <c r="B21" s="39">
        <f t="shared" si="0"/>
        <v>253449.9</v>
      </c>
      <c r="C21" s="39">
        <f t="shared" si="0"/>
        <v>226849.4</v>
      </c>
      <c r="D21" s="43">
        <f t="shared" si="1"/>
        <v>111.72606143106395</v>
      </c>
      <c r="E21" s="163">
        <v>120158.5</v>
      </c>
      <c r="F21" s="163">
        <v>92855.4</v>
      </c>
      <c r="G21" s="43">
        <f t="shared" si="2"/>
        <v>129.40389034994195</v>
      </c>
      <c r="H21" s="163">
        <v>3478</v>
      </c>
      <c r="I21" s="163">
        <v>3477.2</v>
      </c>
      <c r="J21" s="43">
        <f t="shared" si="3"/>
        <v>100.02300701714023</v>
      </c>
      <c r="K21" s="163">
        <v>129813.4</v>
      </c>
      <c r="L21" s="163">
        <v>130516.8</v>
      </c>
      <c r="M21" s="43">
        <f t="shared" si="4"/>
        <v>99.46106554864966</v>
      </c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</row>
    <row r="22" spans="1:26" ht="14.25" customHeight="1">
      <c r="A22" s="200" t="s">
        <v>115</v>
      </c>
      <c r="B22" s="39">
        <f t="shared" si="0"/>
        <v>22858.2</v>
      </c>
      <c r="C22" s="39">
        <f t="shared" si="0"/>
        <v>23275.099999999973</v>
      </c>
      <c r="D22" s="43">
        <f t="shared" si="1"/>
        <v>98.20881542936455</v>
      </c>
      <c r="E22" s="163">
        <v>16265.9</v>
      </c>
      <c r="F22" s="163">
        <v>12437.599999999977</v>
      </c>
      <c r="G22" s="43">
        <f t="shared" si="2"/>
        <v>130.78005402971658</v>
      </c>
      <c r="H22" s="163">
        <v>2202.1</v>
      </c>
      <c r="I22" s="163">
        <v>6479.2</v>
      </c>
      <c r="J22" s="43">
        <f t="shared" si="3"/>
        <v>33.987220644524015</v>
      </c>
      <c r="K22" s="163">
        <v>4390.2</v>
      </c>
      <c r="L22" s="163">
        <v>4358.299999999996</v>
      </c>
      <c r="M22" s="43">
        <f t="shared" si="4"/>
        <v>100.73193676433482</v>
      </c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</row>
    <row r="23" spans="1:26" ht="14.25" customHeight="1">
      <c r="A23" s="40" t="s">
        <v>84</v>
      </c>
      <c r="B23" s="39">
        <f t="shared" si="0"/>
        <v>84305.2</v>
      </c>
      <c r="C23" s="39">
        <f t="shared" si="0"/>
        <v>96374</v>
      </c>
      <c r="D23" s="43">
        <f t="shared" si="1"/>
        <v>87.47712038516612</v>
      </c>
      <c r="E23" s="163">
        <v>7090.8</v>
      </c>
      <c r="F23" s="163">
        <v>20822.3</v>
      </c>
      <c r="G23" s="43">
        <f t="shared" si="2"/>
        <v>34.05387493216408</v>
      </c>
      <c r="H23" s="163">
        <v>378.7</v>
      </c>
      <c r="I23" s="163">
        <v>415.8</v>
      </c>
      <c r="J23" s="43">
        <f t="shared" si="3"/>
        <v>91.07744107744107</v>
      </c>
      <c r="K23" s="163">
        <v>76835.7</v>
      </c>
      <c r="L23" s="163">
        <v>75135.90000000001</v>
      </c>
      <c r="M23" s="43">
        <f t="shared" si="4"/>
        <v>102.26230071111145</v>
      </c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</row>
    <row r="24" spans="1:26" ht="12.75">
      <c r="A24" s="40" t="s">
        <v>116</v>
      </c>
      <c r="B24" s="39">
        <f>K24</f>
        <v>2.9</v>
      </c>
      <c r="C24" s="39">
        <f>L24</f>
        <v>3</v>
      </c>
      <c r="D24" s="43">
        <f t="shared" si="1"/>
        <v>96.66666666666667</v>
      </c>
      <c r="E24" s="73" t="s">
        <v>85</v>
      </c>
      <c r="F24" s="73" t="s">
        <v>85</v>
      </c>
      <c r="G24" s="43" t="s">
        <v>85</v>
      </c>
      <c r="H24" s="73" t="s">
        <v>85</v>
      </c>
      <c r="I24" s="73" t="s">
        <v>85</v>
      </c>
      <c r="J24" s="73" t="s">
        <v>85</v>
      </c>
      <c r="K24" s="163">
        <v>2.9</v>
      </c>
      <c r="L24" s="163">
        <v>3</v>
      </c>
      <c r="M24" s="43">
        <f t="shared" si="4"/>
        <v>96.66666666666667</v>
      </c>
      <c r="O24" s="163"/>
      <c r="P24" s="163"/>
      <c r="Q24" s="163"/>
      <c r="R24" s="73"/>
      <c r="S24" s="163"/>
      <c r="T24" s="73"/>
      <c r="U24" s="73"/>
      <c r="V24" s="73"/>
      <c r="W24" s="73"/>
      <c r="X24" s="163"/>
      <c r="Y24" s="163"/>
      <c r="Z24" s="163"/>
    </row>
    <row r="25" spans="1:26" ht="12.75">
      <c r="A25" s="40" t="s">
        <v>86</v>
      </c>
      <c r="B25" s="39">
        <f>E25+K25</f>
        <v>347</v>
      </c>
      <c r="C25" s="39">
        <f>F25+L25</f>
        <v>400.3</v>
      </c>
      <c r="D25" s="43">
        <f t="shared" si="1"/>
        <v>86.68498626030477</v>
      </c>
      <c r="E25" s="163">
        <v>1.2</v>
      </c>
      <c r="F25" s="163">
        <v>1.6</v>
      </c>
      <c r="G25" s="43">
        <f t="shared" si="2"/>
        <v>75</v>
      </c>
      <c r="H25" s="73" t="s">
        <v>85</v>
      </c>
      <c r="I25" s="73" t="s">
        <v>85</v>
      </c>
      <c r="J25" s="73" t="s">
        <v>85</v>
      </c>
      <c r="K25" s="163">
        <v>345.8</v>
      </c>
      <c r="L25" s="163">
        <v>398.7</v>
      </c>
      <c r="M25" s="43">
        <f t="shared" si="4"/>
        <v>86.73187860546777</v>
      </c>
      <c r="O25" s="163"/>
      <c r="P25" s="163"/>
      <c r="Q25" s="163"/>
      <c r="R25" s="163"/>
      <c r="S25" s="163"/>
      <c r="T25" s="163"/>
      <c r="U25" s="73"/>
      <c r="V25" s="73"/>
      <c r="W25" s="73"/>
      <c r="X25" s="163"/>
      <c r="Y25" s="163"/>
      <c r="Z25" s="163"/>
    </row>
    <row r="26" spans="1:26" ht="12.75">
      <c r="A26" s="44" t="s">
        <v>87</v>
      </c>
      <c r="B26" s="45">
        <f>E26+K26</f>
        <v>141398.6</v>
      </c>
      <c r="C26" s="45">
        <f>F26+L26</f>
        <v>155369.09999999998</v>
      </c>
      <c r="D26" s="45">
        <f t="shared" si="1"/>
        <v>91.00818631246497</v>
      </c>
      <c r="E26" s="75">
        <v>136293.5</v>
      </c>
      <c r="F26" s="75">
        <v>150214.3</v>
      </c>
      <c r="G26" s="45">
        <f t="shared" si="2"/>
        <v>90.73270653992331</v>
      </c>
      <c r="H26" s="88" t="s">
        <v>85</v>
      </c>
      <c r="I26" s="88" t="s">
        <v>85</v>
      </c>
      <c r="J26" s="88" t="s">
        <v>85</v>
      </c>
      <c r="K26" s="75">
        <v>5105.1</v>
      </c>
      <c r="L26" s="75">
        <v>5154.8</v>
      </c>
      <c r="M26" s="45">
        <f t="shared" si="4"/>
        <v>99.03585008147746</v>
      </c>
      <c r="O26" s="163"/>
      <c r="P26" s="163"/>
      <c r="Q26" s="163"/>
      <c r="R26" s="163"/>
      <c r="S26" s="163"/>
      <c r="T26" s="163"/>
      <c r="U26" s="73"/>
      <c r="V26" s="73"/>
      <c r="W26" s="73"/>
      <c r="X26" s="163"/>
      <c r="Y26" s="163"/>
      <c r="Z26" s="163"/>
    </row>
    <row r="27" spans="1:13" ht="12.75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</row>
    <row r="28" spans="2:13" ht="12.75"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</row>
    <row r="29" spans="2:13" ht="12.75"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</row>
    <row r="30" spans="2:13" ht="12.75"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</row>
    <row r="31" spans="2:13" ht="12.75"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</row>
    <row r="32" spans="2:13" ht="12.75"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</row>
    <row r="33" spans="2:13" ht="12.75"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</row>
    <row r="34" spans="2:13" ht="12.75"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</row>
    <row r="35" spans="2:13" ht="12.75"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</row>
    <row r="36" spans="2:13" ht="12.75"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</row>
    <row r="37" spans="2:13" ht="12.75"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</row>
    <row r="38" spans="2:13" ht="12.75">
      <c r="B38" s="223"/>
      <c r="C38" s="223"/>
      <c r="D38" s="223"/>
      <c r="E38" s="223"/>
      <c r="F38" s="224"/>
      <c r="G38" s="224"/>
      <c r="H38" s="223"/>
      <c r="I38" s="223"/>
      <c r="J38" s="223"/>
      <c r="K38" s="223"/>
      <c r="L38" s="223"/>
      <c r="M38" s="223"/>
    </row>
    <row r="39" spans="2:13" ht="12.75"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</row>
    <row r="40" spans="2:13" ht="12.75"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</row>
    <row r="41" spans="2:13" ht="12.75"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</row>
    <row r="42" spans="2:13" ht="12.75"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</row>
    <row r="43" spans="2:13" ht="12.75">
      <c r="B43" s="223"/>
      <c r="C43" s="223"/>
      <c r="D43" s="223"/>
      <c r="E43" s="224"/>
      <c r="F43" s="224"/>
      <c r="G43" s="224"/>
      <c r="H43" s="224"/>
      <c r="I43" s="224"/>
      <c r="J43" s="224"/>
      <c r="K43" s="223"/>
      <c r="L43" s="223"/>
      <c r="M43" s="223"/>
    </row>
    <row r="44" spans="2:13" ht="12.75">
      <c r="B44" s="223"/>
      <c r="C44" s="223"/>
      <c r="D44" s="223"/>
      <c r="E44" s="223"/>
      <c r="F44" s="223"/>
      <c r="G44" s="223"/>
      <c r="H44" s="224"/>
      <c r="I44" s="224"/>
      <c r="J44" s="224"/>
      <c r="K44" s="223"/>
      <c r="L44" s="223"/>
      <c r="M44" s="223"/>
    </row>
    <row r="45" spans="2:13" ht="12.75">
      <c r="B45" s="223"/>
      <c r="C45" s="223"/>
      <c r="D45" s="223"/>
      <c r="E45" s="223"/>
      <c r="F45" s="223"/>
      <c r="G45" s="223"/>
      <c r="H45" s="224"/>
      <c r="I45" s="224"/>
      <c r="J45" s="224"/>
      <c r="K45" s="223"/>
      <c r="L45" s="223"/>
      <c r="M45" s="223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118110236220472" right="0.4330708661417323" top="0.5905511811023623" bottom="0.5905511811023623" header="0.15748031496062992" footer="0.3937007874015748"/>
  <pageSetup firstPageNumber="4" useFirstPageNumber="1" horizontalDpi="600" verticalDpi="600" orientation="landscape" paperSize="9" r:id="rId1"/>
  <headerFooter alignWithMargins="0">
    <oddFooter>&amp;R&amp;"-,полужирный"&amp;8 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8"/>
  <sheetViews>
    <sheetView zoomScalePageLayoutView="0" workbookViewId="0" topLeftCell="A1">
      <selection activeCell="A1" sqref="A1:M5"/>
    </sheetView>
  </sheetViews>
  <sheetFormatPr defaultColWidth="9.00390625" defaultRowHeight="12.75"/>
  <cols>
    <col min="1" max="1" width="22.75390625" style="225" customWidth="1"/>
    <col min="2" max="2" width="9.625" style="225" customWidth="1"/>
    <col min="3" max="3" width="9.375" style="225" customWidth="1"/>
    <col min="4" max="4" width="9.75390625" style="225" customWidth="1"/>
    <col min="5" max="5" width="8.25390625" style="225" customWidth="1"/>
    <col min="6" max="6" width="8.75390625" style="225" customWidth="1"/>
    <col min="7" max="7" width="10.375" style="225" customWidth="1"/>
    <col min="8" max="9" width="9.125" style="225" customWidth="1"/>
    <col min="10" max="10" width="10.125" style="225" customWidth="1"/>
    <col min="11" max="12" width="9.625" style="225" customWidth="1"/>
    <col min="13" max="13" width="10.375" style="225" customWidth="1"/>
    <col min="14" max="14" width="7.125" style="225" customWidth="1"/>
    <col min="15" max="16384" width="9.125" style="225" customWidth="1"/>
  </cols>
  <sheetData>
    <row r="1" spans="1:13" ht="29.25" customHeight="1">
      <c r="A1" s="412" t="s">
        <v>179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</row>
    <row r="2" spans="2:13" ht="12.75"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7" t="s">
        <v>92</v>
      </c>
    </row>
    <row r="3" spans="1:13" ht="27" customHeight="1">
      <c r="A3" s="396"/>
      <c r="B3" s="390" t="s">
        <v>154</v>
      </c>
      <c r="C3" s="390"/>
      <c r="D3" s="390"/>
      <c r="E3" s="390" t="s">
        <v>155</v>
      </c>
      <c r="F3" s="390"/>
      <c r="G3" s="391"/>
      <c r="H3" s="391"/>
      <c r="I3" s="391"/>
      <c r="J3" s="391"/>
      <c r="K3" s="391"/>
      <c r="L3" s="391"/>
      <c r="M3" s="392"/>
    </row>
    <row r="4" spans="1:14" ht="61.5" customHeight="1">
      <c r="A4" s="397"/>
      <c r="B4" s="390"/>
      <c r="C4" s="390"/>
      <c r="D4" s="390"/>
      <c r="E4" s="390" t="s">
        <v>156</v>
      </c>
      <c r="F4" s="390"/>
      <c r="G4" s="390"/>
      <c r="H4" s="390" t="s">
        <v>157</v>
      </c>
      <c r="I4" s="390"/>
      <c r="J4" s="390"/>
      <c r="K4" s="390" t="s">
        <v>158</v>
      </c>
      <c r="L4" s="390"/>
      <c r="M4" s="393"/>
      <c r="N4" s="228"/>
    </row>
    <row r="5" spans="1:14" ht="72" customHeight="1">
      <c r="A5" s="397"/>
      <c r="B5" s="353" t="s">
        <v>159</v>
      </c>
      <c r="C5" s="353" t="s">
        <v>160</v>
      </c>
      <c r="D5" s="353" t="s">
        <v>161</v>
      </c>
      <c r="E5" s="353" t="s">
        <v>159</v>
      </c>
      <c r="F5" s="353" t="s">
        <v>160</v>
      </c>
      <c r="G5" s="353" t="s">
        <v>161</v>
      </c>
      <c r="H5" s="353" t="s">
        <v>159</v>
      </c>
      <c r="I5" s="353" t="s">
        <v>160</v>
      </c>
      <c r="J5" s="353" t="s">
        <v>161</v>
      </c>
      <c r="K5" s="353" t="s">
        <v>159</v>
      </c>
      <c r="L5" s="353" t="s">
        <v>160</v>
      </c>
      <c r="M5" s="35" t="s">
        <v>161</v>
      </c>
      <c r="N5" s="228"/>
    </row>
    <row r="6" spans="1:26" ht="12.75" customHeight="1">
      <c r="A6" s="38" t="s">
        <v>70</v>
      </c>
      <c r="B6" s="315">
        <v>3437955</v>
      </c>
      <c r="C6" s="90">
        <v>3453258</v>
      </c>
      <c r="D6" s="59">
        <f>B6/C6%</f>
        <v>99.55685326726238</v>
      </c>
      <c r="E6" s="315">
        <v>230657</v>
      </c>
      <c r="F6" s="90">
        <v>278895</v>
      </c>
      <c r="G6" s="59">
        <f>E6/F6%</f>
        <v>82.70388497463203</v>
      </c>
      <c r="H6" s="315">
        <v>941593</v>
      </c>
      <c r="I6" s="90">
        <v>914077</v>
      </c>
      <c r="J6" s="59">
        <f>H6/I6%</f>
        <v>103.01024968356057</v>
      </c>
      <c r="K6" s="315">
        <v>2265705</v>
      </c>
      <c r="L6" s="90">
        <v>2260286</v>
      </c>
      <c r="M6" s="59">
        <f>K6/L6%</f>
        <v>100.23974842121748</v>
      </c>
      <c r="N6" s="229"/>
      <c r="O6" s="90"/>
      <c r="P6" s="90"/>
      <c r="Q6" s="163"/>
      <c r="R6" s="90"/>
      <c r="S6" s="90"/>
      <c r="T6" s="163"/>
      <c r="U6" s="90"/>
      <c r="V6" s="90"/>
      <c r="W6" s="163"/>
      <c r="X6" s="90"/>
      <c r="Y6" s="90"/>
      <c r="Z6" s="163"/>
    </row>
    <row r="7" spans="1:26" ht="12.75" customHeight="1">
      <c r="A7" s="200" t="s">
        <v>113</v>
      </c>
      <c r="B7" s="316">
        <v>355583</v>
      </c>
      <c r="C7" s="90">
        <v>339672</v>
      </c>
      <c r="D7" s="59">
        <f aca="true" t="shared" si="0" ref="D7:D26">B7/C7%</f>
        <v>104.68422478155398</v>
      </c>
      <c r="E7" s="316">
        <v>475</v>
      </c>
      <c r="F7" s="90">
        <v>1195</v>
      </c>
      <c r="G7" s="59">
        <f aca="true" t="shared" si="1" ref="G7:G23">E7/F7%</f>
        <v>39.7489539748954</v>
      </c>
      <c r="H7" s="316">
        <v>192857</v>
      </c>
      <c r="I7" s="90">
        <v>182986</v>
      </c>
      <c r="J7" s="59">
        <f aca="true" t="shared" si="2" ref="J7:J26">H7/I7%</f>
        <v>105.3944017575115</v>
      </c>
      <c r="K7" s="316">
        <v>162251</v>
      </c>
      <c r="L7" s="90">
        <v>155491</v>
      </c>
      <c r="M7" s="59">
        <f aca="true" t="shared" si="3" ref="M7:M26">K7/L7%</f>
        <v>104.34751850589423</v>
      </c>
      <c r="N7" s="229"/>
      <c r="O7" s="90"/>
      <c r="P7" s="90"/>
      <c r="Q7" s="163"/>
      <c r="R7" s="90"/>
      <c r="S7" s="90"/>
      <c r="T7" s="163"/>
      <c r="U7" s="90"/>
      <c r="V7" s="90"/>
      <c r="W7" s="163"/>
      <c r="X7" s="90"/>
      <c r="Y7" s="90"/>
      <c r="Z7" s="163"/>
    </row>
    <row r="8" spans="1:26" ht="12.75">
      <c r="A8" s="40" t="s">
        <v>71</v>
      </c>
      <c r="B8" s="316">
        <v>161172</v>
      </c>
      <c r="C8" s="90">
        <v>166201</v>
      </c>
      <c r="D8" s="59">
        <f t="shared" si="0"/>
        <v>96.97414576326256</v>
      </c>
      <c r="E8" s="316">
        <v>19627</v>
      </c>
      <c r="F8" s="90">
        <v>22670</v>
      </c>
      <c r="G8" s="59">
        <f t="shared" si="1"/>
        <v>86.57697397441554</v>
      </c>
      <c r="H8" s="316">
        <v>20019</v>
      </c>
      <c r="I8" s="90">
        <v>20272</v>
      </c>
      <c r="J8" s="59">
        <f t="shared" si="2"/>
        <v>98.7519731649566</v>
      </c>
      <c r="K8" s="316">
        <v>121526</v>
      </c>
      <c r="L8" s="90">
        <v>123259</v>
      </c>
      <c r="M8" s="59">
        <f t="shared" si="3"/>
        <v>98.59401747539734</v>
      </c>
      <c r="N8" s="229"/>
      <c r="O8" s="90"/>
      <c r="P8" s="90"/>
      <c r="Q8" s="163"/>
      <c r="R8" s="90"/>
      <c r="S8" s="90"/>
      <c r="T8" s="163"/>
      <c r="U8" s="90"/>
      <c r="V8" s="90"/>
      <c r="W8" s="163"/>
      <c r="X8" s="90"/>
      <c r="Y8" s="90"/>
      <c r="Z8" s="163"/>
    </row>
    <row r="9" spans="1:26" ht="12.75">
      <c r="A9" s="40" t="s">
        <v>72</v>
      </c>
      <c r="B9" s="316">
        <v>335018</v>
      </c>
      <c r="C9" s="90">
        <v>351091</v>
      </c>
      <c r="D9" s="59">
        <f t="shared" si="0"/>
        <v>95.42198461367566</v>
      </c>
      <c r="E9" s="316">
        <v>52748</v>
      </c>
      <c r="F9" s="90">
        <v>85468</v>
      </c>
      <c r="G9" s="59">
        <f t="shared" si="1"/>
        <v>61.71666588664764</v>
      </c>
      <c r="H9" s="316">
        <v>58192</v>
      </c>
      <c r="I9" s="90">
        <v>56100</v>
      </c>
      <c r="J9" s="59">
        <f t="shared" si="2"/>
        <v>103.72905525846703</v>
      </c>
      <c r="K9" s="316">
        <v>224078</v>
      </c>
      <c r="L9" s="90">
        <v>209523</v>
      </c>
      <c r="M9" s="59">
        <f t="shared" si="3"/>
        <v>106.94673138509853</v>
      </c>
      <c r="N9" s="229"/>
      <c r="O9" s="90"/>
      <c r="P9" s="90"/>
      <c r="Q9" s="163"/>
      <c r="R9" s="90"/>
      <c r="S9" s="90"/>
      <c r="T9" s="163"/>
      <c r="U9" s="90"/>
      <c r="V9" s="90"/>
      <c r="W9" s="163"/>
      <c r="X9" s="90"/>
      <c r="Y9" s="90"/>
      <c r="Z9" s="163"/>
    </row>
    <row r="10" spans="1:26" ht="12.75">
      <c r="A10" s="40" t="s">
        <v>73</v>
      </c>
      <c r="B10" s="316">
        <v>332468</v>
      </c>
      <c r="C10" s="90">
        <v>355837</v>
      </c>
      <c r="D10" s="59">
        <f t="shared" si="0"/>
        <v>93.43266720436604</v>
      </c>
      <c r="E10" s="316">
        <v>3000</v>
      </c>
      <c r="F10" s="90">
        <v>2014</v>
      </c>
      <c r="G10" s="59">
        <f t="shared" si="1"/>
        <v>148.95729890764648</v>
      </c>
      <c r="H10" s="316">
        <v>112154</v>
      </c>
      <c r="I10" s="90">
        <v>124555</v>
      </c>
      <c r="J10" s="59">
        <f t="shared" si="2"/>
        <v>90.04375577054314</v>
      </c>
      <c r="K10" s="316">
        <v>217314</v>
      </c>
      <c r="L10" s="90">
        <v>229268</v>
      </c>
      <c r="M10" s="59">
        <f t="shared" si="3"/>
        <v>94.7860146204442</v>
      </c>
      <c r="N10" s="229"/>
      <c r="O10" s="90"/>
      <c r="P10" s="90"/>
      <c r="Q10" s="163"/>
      <c r="R10" s="90"/>
      <c r="S10" s="90"/>
      <c r="T10" s="163"/>
      <c r="U10" s="90"/>
      <c r="V10" s="90"/>
      <c r="W10" s="163"/>
      <c r="X10" s="90"/>
      <c r="Y10" s="90"/>
      <c r="Z10" s="163"/>
    </row>
    <row r="11" spans="1:26" ht="12.75">
      <c r="A11" s="40" t="s">
        <v>74</v>
      </c>
      <c r="B11" s="316">
        <v>23921</v>
      </c>
      <c r="C11" s="90">
        <v>24644</v>
      </c>
      <c r="D11" s="59">
        <f t="shared" si="0"/>
        <v>97.0662230157442</v>
      </c>
      <c r="E11" s="316">
        <v>5</v>
      </c>
      <c r="F11" s="90">
        <v>24</v>
      </c>
      <c r="G11" s="59">
        <f t="shared" si="1"/>
        <v>20.833333333333336</v>
      </c>
      <c r="H11" s="316">
        <v>6035</v>
      </c>
      <c r="I11" s="90">
        <v>6277</v>
      </c>
      <c r="J11" s="59">
        <f t="shared" si="2"/>
        <v>96.14465509001114</v>
      </c>
      <c r="K11" s="316">
        <v>17881</v>
      </c>
      <c r="L11" s="90">
        <v>18343</v>
      </c>
      <c r="M11" s="59">
        <f t="shared" si="3"/>
        <v>97.48132802704029</v>
      </c>
      <c r="N11" s="229"/>
      <c r="O11" s="90"/>
      <c r="P11" s="90"/>
      <c r="Q11" s="163"/>
      <c r="R11" s="90"/>
      <c r="S11" s="90"/>
      <c r="T11" s="163"/>
      <c r="U11" s="90"/>
      <c r="V11" s="90"/>
      <c r="W11" s="163"/>
      <c r="X11" s="90"/>
      <c r="Y11" s="90"/>
      <c r="Z11" s="163"/>
    </row>
    <row r="12" spans="1:26" ht="12.75">
      <c r="A12" s="40" t="s">
        <v>75</v>
      </c>
      <c r="B12" s="316">
        <v>199659</v>
      </c>
      <c r="C12" s="90">
        <v>189927</v>
      </c>
      <c r="D12" s="59">
        <f t="shared" si="0"/>
        <v>105.12407398632106</v>
      </c>
      <c r="E12" s="316">
        <v>15693</v>
      </c>
      <c r="F12" s="90">
        <v>10951</v>
      </c>
      <c r="G12" s="59">
        <f t="shared" si="1"/>
        <v>143.30198155419595</v>
      </c>
      <c r="H12" s="316">
        <v>84191</v>
      </c>
      <c r="I12" s="90">
        <v>79926</v>
      </c>
      <c r="J12" s="59">
        <f t="shared" si="2"/>
        <v>105.33618597202413</v>
      </c>
      <c r="K12" s="316">
        <v>99775</v>
      </c>
      <c r="L12" s="90">
        <v>99050</v>
      </c>
      <c r="M12" s="59">
        <f t="shared" si="3"/>
        <v>100.73195355880868</v>
      </c>
      <c r="N12" s="229"/>
      <c r="O12" s="90"/>
      <c r="P12" s="90"/>
      <c r="Q12" s="163"/>
      <c r="R12" s="90"/>
      <c r="S12" s="90"/>
      <c r="T12" s="163"/>
      <c r="U12" s="90"/>
      <c r="V12" s="90"/>
      <c r="W12" s="163"/>
      <c r="X12" s="90"/>
      <c r="Y12" s="90"/>
      <c r="Z12" s="163"/>
    </row>
    <row r="13" spans="1:26" ht="12.75">
      <c r="A13" s="40" t="s">
        <v>76</v>
      </c>
      <c r="B13" s="316">
        <v>178206</v>
      </c>
      <c r="C13" s="90">
        <v>169345</v>
      </c>
      <c r="D13" s="59">
        <f t="shared" si="0"/>
        <v>105.2325135079276</v>
      </c>
      <c r="E13" s="316">
        <v>12726</v>
      </c>
      <c r="F13" s="90">
        <v>21949</v>
      </c>
      <c r="G13" s="59">
        <f t="shared" si="1"/>
        <v>57.97986240831017</v>
      </c>
      <c r="H13" s="316">
        <v>56043</v>
      </c>
      <c r="I13" s="90">
        <v>50278</v>
      </c>
      <c r="J13" s="59">
        <f t="shared" si="2"/>
        <v>111.46624766299377</v>
      </c>
      <c r="K13" s="316">
        <v>109437</v>
      </c>
      <c r="L13" s="90">
        <v>97118</v>
      </c>
      <c r="M13" s="59">
        <f t="shared" si="3"/>
        <v>112.68456928684694</v>
      </c>
      <c r="N13" s="229"/>
      <c r="O13" s="90"/>
      <c r="P13" s="90"/>
      <c r="Q13" s="163"/>
      <c r="R13" s="90"/>
      <c r="S13" s="90"/>
      <c r="T13" s="163"/>
      <c r="U13" s="90"/>
      <c r="V13" s="90"/>
      <c r="W13" s="163"/>
      <c r="X13" s="90"/>
      <c r="Y13" s="90"/>
      <c r="Z13" s="163"/>
    </row>
    <row r="14" spans="1:26" ht="12.75">
      <c r="A14" s="40" t="s">
        <v>114</v>
      </c>
      <c r="B14" s="316">
        <v>269988</v>
      </c>
      <c r="C14" s="90">
        <v>257922</v>
      </c>
      <c r="D14" s="59">
        <f t="shared" si="0"/>
        <v>104.67815851303884</v>
      </c>
      <c r="E14" s="316">
        <v>843</v>
      </c>
      <c r="F14" s="90">
        <v>1544</v>
      </c>
      <c r="G14" s="59">
        <f t="shared" si="1"/>
        <v>54.598445595854926</v>
      </c>
      <c r="H14" s="316">
        <v>102161</v>
      </c>
      <c r="I14" s="90">
        <v>91621</v>
      </c>
      <c r="J14" s="59">
        <f t="shared" si="2"/>
        <v>111.50391285840583</v>
      </c>
      <c r="K14" s="316">
        <v>166984</v>
      </c>
      <c r="L14" s="90">
        <v>164757</v>
      </c>
      <c r="M14" s="59">
        <f t="shared" si="3"/>
        <v>101.3516876369441</v>
      </c>
      <c r="N14" s="229"/>
      <c r="O14" s="90"/>
      <c r="P14" s="90"/>
      <c r="Q14" s="163"/>
      <c r="R14" s="90"/>
      <c r="S14" s="90"/>
      <c r="T14" s="163"/>
      <c r="U14" s="90"/>
      <c r="V14" s="90"/>
      <c r="W14" s="163"/>
      <c r="X14" s="90"/>
      <c r="Y14" s="90"/>
      <c r="Z14" s="163"/>
    </row>
    <row r="15" spans="1:26" ht="12.75">
      <c r="A15" s="40" t="s">
        <v>77</v>
      </c>
      <c r="B15" s="316">
        <v>236427</v>
      </c>
      <c r="C15" s="90">
        <v>233537</v>
      </c>
      <c r="D15" s="59">
        <f t="shared" si="0"/>
        <v>101.23749127547241</v>
      </c>
      <c r="E15" s="316">
        <v>12088</v>
      </c>
      <c r="F15" s="90">
        <v>16574</v>
      </c>
      <c r="G15" s="59">
        <f t="shared" si="1"/>
        <v>72.93351031736454</v>
      </c>
      <c r="H15" s="316">
        <v>70905</v>
      </c>
      <c r="I15" s="90">
        <v>65028</v>
      </c>
      <c r="J15" s="59">
        <f t="shared" si="2"/>
        <v>109.03764532201514</v>
      </c>
      <c r="K15" s="316">
        <v>153434</v>
      </c>
      <c r="L15" s="90">
        <v>151935</v>
      </c>
      <c r="M15" s="59">
        <f t="shared" si="3"/>
        <v>100.98660611445685</v>
      </c>
      <c r="N15" s="229"/>
      <c r="O15" s="90"/>
      <c r="P15" s="90"/>
      <c r="Q15" s="163"/>
      <c r="R15" s="90"/>
      <c r="S15" s="90"/>
      <c r="T15" s="163"/>
      <c r="U15" s="90"/>
      <c r="V15" s="90"/>
      <c r="W15" s="163"/>
      <c r="X15" s="90"/>
      <c r="Y15" s="90"/>
      <c r="Z15" s="163"/>
    </row>
    <row r="16" spans="1:26" ht="14.25" customHeight="1">
      <c r="A16" s="40" t="s">
        <v>78</v>
      </c>
      <c r="B16" s="316">
        <v>115497</v>
      </c>
      <c r="C16" s="90">
        <v>132119</v>
      </c>
      <c r="D16" s="59">
        <f t="shared" si="0"/>
        <v>87.4189177938071</v>
      </c>
      <c r="E16" s="316">
        <v>18304</v>
      </c>
      <c r="F16" s="90">
        <v>23412</v>
      </c>
      <c r="G16" s="59">
        <f t="shared" si="1"/>
        <v>78.1821288228259</v>
      </c>
      <c r="H16" s="316">
        <v>8439</v>
      </c>
      <c r="I16" s="90">
        <v>7892</v>
      </c>
      <c r="J16" s="59">
        <f t="shared" si="2"/>
        <v>106.93106943740497</v>
      </c>
      <c r="K16" s="316">
        <v>88754</v>
      </c>
      <c r="L16" s="90">
        <v>100815</v>
      </c>
      <c r="M16" s="59">
        <f t="shared" si="3"/>
        <v>88.03650250458762</v>
      </c>
      <c r="N16" s="229"/>
      <c r="O16" s="90"/>
      <c r="P16" s="90"/>
      <c r="Q16" s="163"/>
      <c r="R16" s="90"/>
      <c r="S16" s="90"/>
      <c r="T16" s="163"/>
      <c r="U16" s="90"/>
      <c r="V16" s="90"/>
      <c r="W16" s="163"/>
      <c r="X16" s="90"/>
      <c r="Y16" s="90"/>
      <c r="Z16" s="163"/>
    </row>
    <row r="17" spans="1:26" ht="14.25" customHeight="1">
      <c r="A17" s="40" t="s">
        <v>79</v>
      </c>
      <c r="B17" s="316">
        <v>75424</v>
      </c>
      <c r="C17" s="90">
        <v>72868</v>
      </c>
      <c r="D17" s="59">
        <f t="shared" si="0"/>
        <v>103.50771257616513</v>
      </c>
      <c r="E17" s="316">
        <v>2329</v>
      </c>
      <c r="F17" s="90">
        <v>1770</v>
      </c>
      <c r="G17" s="59">
        <f t="shared" si="1"/>
        <v>131.5819209039548</v>
      </c>
      <c r="H17" s="316">
        <v>7288</v>
      </c>
      <c r="I17" s="90">
        <v>6935</v>
      </c>
      <c r="J17" s="59">
        <f t="shared" si="2"/>
        <v>105.09012256669071</v>
      </c>
      <c r="K17" s="316">
        <v>65807</v>
      </c>
      <c r="L17" s="90">
        <v>64163</v>
      </c>
      <c r="M17" s="59">
        <f t="shared" si="3"/>
        <v>102.56222433489705</v>
      </c>
      <c r="N17" s="229"/>
      <c r="O17" s="90"/>
      <c r="P17" s="90"/>
      <c r="Q17" s="163"/>
      <c r="R17" s="90"/>
      <c r="S17" s="90"/>
      <c r="T17" s="163"/>
      <c r="U17" s="90"/>
      <c r="V17" s="90"/>
      <c r="W17" s="163"/>
      <c r="X17" s="90"/>
      <c r="Y17" s="90"/>
      <c r="Z17" s="163"/>
    </row>
    <row r="18" spans="1:26" ht="14.25" customHeight="1">
      <c r="A18" s="40" t="s">
        <v>80</v>
      </c>
      <c r="B18" s="316">
        <v>24841</v>
      </c>
      <c r="C18" s="90">
        <v>24444</v>
      </c>
      <c r="D18" s="59">
        <f t="shared" si="0"/>
        <v>101.62412043855343</v>
      </c>
      <c r="E18" s="316">
        <v>106</v>
      </c>
      <c r="F18" s="90">
        <v>140</v>
      </c>
      <c r="G18" s="59">
        <f t="shared" si="1"/>
        <v>75.71428571428572</v>
      </c>
      <c r="H18" s="316">
        <v>6983</v>
      </c>
      <c r="I18" s="90">
        <v>6808</v>
      </c>
      <c r="J18" s="59">
        <f t="shared" si="2"/>
        <v>102.5705052878966</v>
      </c>
      <c r="K18" s="316">
        <v>17752</v>
      </c>
      <c r="L18" s="90">
        <v>17496</v>
      </c>
      <c r="M18" s="59">
        <f t="shared" si="3"/>
        <v>101.46319158664838</v>
      </c>
      <c r="N18" s="229"/>
      <c r="O18" s="90"/>
      <c r="P18" s="90"/>
      <c r="Q18" s="163"/>
      <c r="R18" s="90"/>
      <c r="S18" s="90"/>
      <c r="T18" s="163"/>
      <c r="U18" s="90"/>
      <c r="V18" s="90"/>
      <c r="W18" s="163"/>
      <c r="X18" s="90"/>
      <c r="Y18" s="90"/>
      <c r="Z18" s="163"/>
    </row>
    <row r="19" spans="1:26" ht="14.25" customHeight="1">
      <c r="A19" s="40" t="s">
        <v>81</v>
      </c>
      <c r="B19" s="316">
        <v>207051</v>
      </c>
      <c r="C19" s="90">
        <v>198946</v>
      </c>
      <c r="D19" s="59">
        <f t="shared" si="0"/>
        <v>104.07396982095644</v>
      </c>
      <c r="E19" s="316">
        <v>24723</v>
      </c>
      <c r="F19" s="90">
        <v>19279</v>
      </c>
      <c r="G19" s="59">
        <f t="shared" si="1"/>
        <v>128.2379791482961</v>
      </c>
      <c r="H19" s="316">
        <v>66413</v>
      </c>
      <c r="I19" s="90">
        <v>65416</v>
      </c>
      <c r="J19" s="59">
        <f t="shared" si="2"/>
        <v>101.52409196526844</v>
      </c>
      <c r="K19" s="316">
        <v>115915</v>
      </c>
      <c r="L19" s="90">
        <v>114251</v>
      </c>
      <c r="M19" s="59">
        <f t="shared" si="3"/>
        <v>101.45644239437729</v>
      </c>
      <c r="N19" s="229"/>
      <c r="O19" s="90"/>
      <c r="P19" s="90"/>
      <c r="Q19" s="163"/>
      <c r="R19" s="90"/>
      <c r="S19" s="90"/>
      <c r="T19" s="163"/>
      <c r="U19" s="90"/>
      <c r="V19" s="90"/>
      <c r="W19" s="163"/>
      <c r="X19" s="90"/>
      <c r="Y19" s="90"/>
      <c r="Z19" s="163"/>
    </row>
    <row r="20" spans="1:26" ht="14.25" customHeight="1">
      <c r="A20" s="40" t="s">
        <v>82</v>
      </c>
      <c r="B20" s="316">
        <v>156761</v>
      </c>
      <c r="C20" s="90">
        <v>159520</v>
      </c>
      <c r="D20" s="59">
        <f t="shared" si="0"/>
        <v>98.27043630892678</v>
      </c>
      <c r="E20" s="316">
        <v>2153</v>
      </c>
      <c r="F20" s="90">
        <v>2604</v>
      </c>
      <c r="G20" s="59">
        <f t="shared" si="1"/>
        <v>82.6804915514593</v>
      </c>
      <c r="H20" s="316">
        <v>24082</v>
      </c>
      <c r="I20" s="90">
        <v>23105</v>
      </c>
      <c r="J20" s="59">
        <f t="shared" si="2"/>
        <v>104.22852196494264</v>
      </c>
      <c r="K20" s="316">
        <v>130526</v>
      </c>
      <c r="L20" s="90">
        <v>133811</v>
      </c>
      <c r="M20" s="59">
        <f t="shared" si="3"/>
        <v>97.54504487672912</v>
      </c>
      <c r="N20" s="229"/>
      <c r="O20" s="90"/>
      <c r="P20" s="90"/>
      <c r="Q20" s="163"/>
      <c r="R20" s="90"/>
      <c r="S20" s="90"/>
      <c r="T20" s="163"/>
      <c r="U20" s="90"/>
      <c r="V20" s="90"/>
      <c r="W20" s="163"/>
      <c r="X20" s="90"/>
      <c r="Y20" s="90"/>
      <c r="Z20" s="163"/>
    </row>
    <row r="21" spans="1:26" ht="14.25" customHeight="1">
      <c r="A21" s="40" t="s">
        <v>83</v>
      </c>
      <c r="B21" s="316">
        <v>455343</v>
      </c>
      <c r="C21" s="90">
        <v>446780</v>
      </c>
      <c r="D21" s="59">
        <f t="shared" si="0"/>
        <v>101.91660324992166</v>
      </c>
      <c r="E21" s="316">
        <v>63288</v>
      </c>
      <c r="F21" s="90">
        <v>62993</v>
      </c>
      <c r="G21" s="59">
        <f t="shared" si="1"/>
        <v>100.46830600225422</v>
      </c>
      <c r="H21" s="316">
        <v>20730</v>
      </c>
      <c r="I21" s="90">
        <v>19922</v>
      </c>
      <c r="J21" s="59">
        <f t="shared" si="2"/>
        <v>104.05581768898705</v>
      </c>
      <c r="K21" s="316">
        <v>371325</v>
      </c>
      <c r="L21" s="90">
        <v>363865</v>
      </c>
      <c r="M21" s="59">
        <f t="shared" si="3"/>
        <v>102.05021092987784</v>
      </c>
      <c r="N21" s="229"/>
      <c r="O21" s="90"/>
      <c r="P21" s="90"/>
      <c r="Q21" s="163"/>
      <c r="R21" s="90"/>
      <c r="S21" s="90"/>
      <c r="T21" s="163"/>
      <c r="U21" s="90"/>
      <c r="V21" s="90"/>
      <c r="W21" s="163"/>
      <c r="X21" s="90"/>
      <c r="Y21" s="90"/>
      <c r="Z21" s="163"/>
    </row>
    <row r="22" spans="1:26" ht="14.25" customHeight="1">
      <c r="A22" s="200" t="s">
        <v>115</v>
      </c>
      <c r="B22" s="316">
        <v>74048</v>
      </c>
      <c r="C22" s="90">
        <v>95722</v>
      </c>
      <c r="D22" s="59">
        <f t="shared" si="0"/>
        <v>77.35734731827584</v>
      </c>
      <c r="E22" s="316">
        <v>1067</v>
      </c>
      <c r="F22" s="90">
        <v>4558</v>
      </c>
      <c r="G22" s="59">
        <f t="shared" si="1"/>
        <v>23.4093900833699</v>
      </c>
      <c r="H22" s="316">
        <v>34853</v>
      </c>
      <c r="I22" s="90">
        <v>42590</v>
      </c>
      <c r="J22" s="59">
        <f t="shared" si="2"/>
        <v>81.83376379431792</v>
      </c>
      <c r="K22" s="316">
        <v>38128</v>
      </c>
      <c r="L22" s="90">
        <v>48574</v>
      </c>
      <c r="M22" s="59">
        <f t="shared" si="3"/>
        <v>78.49466792934491</v>
      </c>
      <c r="N22" s="229"/>
      <c r="O22" s="90"/>
      <c r="P22" s="90"/>
      <c r="Q22" s="163"/>
      <c r="R22" s="90"/>
      <c r="S22" s="90"/>
      <c r="T22" s="163"/>
      <c r="U22" s="90"/>
      <c r="V22" s="90"/>
      <c r="W22" s="163"/>
      <c r="X22" s="90"/>
      <c r="Y22" s="90"/>
      <c r="Z22" s="163"/>
    </row>
    <row r="23" spans="1:26" ht="14.25" customHeight="1">
      <c r="A23" s="40" t="s">
        <v>84</v>
      </c>
      <c r="B23" s="316">
        <v>220117</v>
      </c>
      <c r="C23" s="90">
        <v>218942</v>
      </c>
      <c r="D23" s="59">
        <f t="shared" si="0"/>
        <v>100.53667181262617</v>
      </c>
      <c r="E23" s="316">
        <v>1482</v>
      </c>
      <c r="F23" s="90">
        <v>1750</v>
      </c>
      <c r="G23" s="59">
        <f t="shared" si="1"/>
        <v>84.68571428571428</v>
      </c>
      <c r="H23" s="316">
        <v>67472</v>
      </c>
      <c r="I23" s="90">
        <v>61942</v>
      </c>
      <c r="J23" s="59">
        <f t="shared" si="2"/>
        <v>108.92770656420524</v>
      </c>
      <c r="K23" s="316">
        <v>151163</v>
      </c>
      <c r="L23" s="90">
        <v>155250</v>
      </c>
      <c r="M23" s="59">
        <f t="shared" si="3"/>
        <v>97.36747181964573</v>
      </c>
      <c r="N23" s="229"/>
      <c r="O23" s="90"/>
      <c r="P23" s="90"/>
      <c r="Q23" s="163"/>
      <c r="R23" s="90"/>
      <c r="S23" s="90"/>
      <c r="T23" s="163"/>
      <c r="U23" s="90"/>
      <c r="V23" s="90"/>
      <c r="W23" s="163"/>
      <c r="X23" s="90"/>
      <c r="Y23" s="90"/>
      <c r="Z23" s="163"/>
    </row>
    <row r="24" spans="1:27" ht="12.75">
      <c r="A24" s="40" t="s">
        <v>116</v>
      </c>
      <c r="B24" s="316">
        <v>161</v>
      </c>
      <c r="C24" s="90">
        <v>172</v>
      </c>
      <c r="D24" s="59">
        <f t="shared" si="0"/>
        <v>93.6046511627907</v>
      </c>
      <c r="E24" s="316" t="s">
        <v>85</v>
      </c>
      <c r="F24" s="73" t="s">
        <v>85</v>
      </c>
      <c r="G24" s="59" t="s">
        <v>85</v>
      </c>
      <c r="H24" s="316" t="s">
        <v>85</v>
      </c>
      <c r="I24" s="90">
        <v>8</v>
      </c>
      <c r="J24" s="59" t="s">
        <v>85</v>
      </c>
      <c r="K24" s="316">
        <v>161</v>
      </c>
      <c r="L24" s="90">
        <v>164</v>
      </c>
      <c r="M24" s="59">
        <f t="shared" si="3"/>
        <v>98.17073170731707</v>
      </c>
      <c r="N24" s="229"/>
      <c r="O24" s="90"/>
      <c r="P24" s="90"/>
      <c r="Q24" s="163"/>
      <c r="R24" s="73"/>
      <c r="S24" s="73"/>
      <c r="T24" s="73"/>
      <c r="U24" s="73"/>
      <c r="V24" s="90"/>
      <c r="W24" s="73"/>
      <c r="X24" s="90"/>
      <c r="Y24" s="90"/>
      <c r="Z24" s="163"/>
      <c r="AA24" s="228"/>
    </row>
    <row r="25" spans="1:27" ht="12.75">
      <c r="A25" s="40" t="s">
        <v>86</v>
      </c>
      <c r="B25" s="316">
        <v>260</v>
      </c>
      <c r="C25" s="91">
        <v>342</v>
      </c>
      <c r="D25" s="318">
        <f t="shared" si="0"/>
        <v>76.0233918128655</v>
      </c>
      <c r="E25" s="316" t="s">
        <v>85</v>
      </c>
      <c r="F25" s="87" t="s">
        <v>85</v>
      </c>
      <c r="G25" s="318" t="s">
        <v>85</v>
      </c>
      <c r="H25" s="316" t="s">
        <v>85</v>
      </c>
      <c r="I25" s="87" t="s">
        <v>85</v>
      </c>
      <c r="J25" s="318" t="s">
        <v>85</v>
      </c>
      <c r="K25" s="316">
        <v>260</v>
      </c>
      <c r="L25" s="91">
        <v>342</v>
      </c>
      <c r="M25" s="318">
        <f t="shared" si="3"/>
        <v>76.0233918128655</v>
      </c>
      <c r="N25" s="229"/>
      <c r="O25" s="90"/>
      <c r="P25" s="90"/>
      <c r="Q25" s="163"/>
      <c r="R25" s="73"/>
      <c r="S25" s="73"/>
      <c r="T25" s="73"/>
      <c r="U25" s="73"/>
      <c r="V25" s="73"/>
      <c r="W25" s="73"/>
      <c r="X25" s="90"/>
      <c r="Y25" s="90"/>
      <c r="Z25" s="163"/>
      <c r="AA25" s="228"/>
    </row>
    <row r="26" spans="1:27" ht="12.75">
      <c r="A26" s="44" t="s">
        <v>87</v>
      </c>
      <c r="B26" s="317">
        <v>16010</v>
      </c>
      <c r="C26" s="96">
        <v>15227</v>
      </c>
      <c r="D26" s="319">
        <f t="shared" si="0"/>
        <v>105.14218165101464</v>
      </c>
      <c r="E26" s="317" t="s">
        <v>85</v>
      </c>
      <c r="F26" s="88" t="s">
        <v>85</v>
      </c>
      <c r="G26" s="319" t="s">
        <v>85</v>
      </c>
      <c r="H26" s="317">
        <v>2776</v>
      </c>
      <c r="I26" s="96">
        <v>2416</v>
      </c>
      <c r="J26" s="319">
        <f t="shared" si="2"/>
        <v>114.90066225165563</v>
      </c>
      <c r="K26" s="317">
        <v>13234</v>
      </c>
      <c r="L26" s="96">
        <v>12811</v>
      </c>
      <c r="M26" s="319">
        <f t="shared" si="3"/>
        <v>103.30184997267972</v>
      </c>
      <c r="N26" s="229"/>
      <c r="O26" s="90"/>
      <c r="P26" s="90"/>
      <c r="Q26" s="163"/>
      <c r="R26" s="73"/>
      <c r="S26" s="73"/>
      <c r="T26" s="73"/>
      <c r="U26" s="90"/>
      <c r="V26" s="90"/>
      <c r="W26" s="163"/>
      <c r="X26" s="90"/>
      <c r="Y26" s="90"/>
      <c r="Z26" s="163"/>
      <c r="AA26" s="228"/>
    </row>
    <row r="27" spans="1:27" ht="12.75">
      <c r="A27" s="230"/>
      <c r="B27" s="230"/>
      <c r="C27" s="230"/>
      <c r="D27" s="59"/>
      <c r="E27" s="230"/>
      <c r="F27" s="230"/>
      <c r="G27" s="230"/>
      <c r="H27" s="230"/>
      <c r="I27" s="230"/>
      <c r="J27" s="230"/>
      <c r="K27" s="230"/>
      <c r="L27" s="230"/>
      <c r="M27" s="230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28"/>
    </row>
    <row r="28" spans="1:13" ht="12.75">
      <c r="A28" s="232"/>
      <c r="B28" s="119"/>
      <c r="C28" s="119"/>
      <c r="D28" s="223"/>
      <c r="E28" s="119"/>
      <c r="F28" s="119"/>
      <c r="G28" s="223"/>
      <c r="H28" s="119"/>
      <c r="I28" s="119"/>
      <c r="J28" s="223"/>
      <c r="K28" s="119"/>
      <c r="L28" s="119"/>
      <c r="M28" s="223"/>
    </row>
    <row r="29" spans="1:13" ht="12.75">
      <c r="A29" s="232"/>
      <c r="B29" s="119"/>
      <c r="C29" s="224"/>
      <c r="D29" s="223"/>
      <c r="E29" s="119"/>
      <c r="F29" s="224"/>
      <c r="G29" s="223"/>
      <c r="H29" s="119"/>
      <c r="I29" s="224"/>
      <c r="J29" s="223"/>
      <c r="K29" s="119"/>
      <c r="L29" s="224"/>
      <c r="M29" s="223"/>
    </row>
    <row r="30" spans="1:13" ht="12.75">
      <c r="A30" s="232"/>
      <c r="B30" s="119"/>
      <c r="C30" s="119"/>
      <c r="D30" s="223"/>
      <c r="E30" s="119"/>
      <c r="F30" s="119"/>
      <c r="G30" s="223"/>
      <c r="H30" s="119"/>
      <c r="I30" s="119"/>
      <c r="J30" s="223"/>
      <c r="K30" s="119"/>
      <c r="L30" s="119"/>
      <c r="M30" s="223"/>
    </row>
    <row r="31" spans="1:13" ht="12.75">
      <c r="A31" s="232"/>
      <c r="B31" s="119"/>
      <c r="C31" s="119"/>
      <c r="D31" s="223"/>
      <c r="E31" s="119"/>
      <c r="F31" s="119"/>
      <c r="G31" s="223"/>
      <c r="H31" s="119"/>
      <c r="I31" s="119"/>
      <c r="J31" s="223"/>
      <c r="K31" s="119"/>
      <c r="L31" s="119"/>
      <c r="M31" s="223"/>
    </row>
    <row r="32" spans="1:13" ht="12.75">
      <c r="A32" s="232"/>
      <c r="B32" s="119"/>
      <c r="C32" s="119"/>
      <c r="D32" s="223"/>
      <c r="E32" s="119"/>
      <c r="F32" s="119"/>
      <c r="G32" s="223"/>
      <c r="H32" s="119"/>
      <c r="I32" s="119"/>
      <c r="J32" s="223"/>
      <c r="K32" s="119"/>
      <c r="L32" s="119"/>
      <c r="M32" s="223"/>
    </row>
    <row r="33" spans="1:13" ht="12.75">
      <c r="A33" s="232"/>
      <c r="B33" s="119"/>
      <c r="C33" s="119"/>
      <c r="D33" s="223"/>
      <c r="E33" s="119"/>
      <c r="F33" s="119"/>
      <c r="G33" s="223"/>
      <c r="H33" s="119"/>
      <c r="I33" s="119"/>
      <c r="J33" s="223"/>
      <c r="K33" s="119"/>
      <c r="L33" s="119"/>
      <c r="M33" s="223"/>
    </row>
    <row r="34" spans="1:13" ht="12.75">
      <c r="A34" s="232"/>
      <c r="B34" s="119"/>
      <c r="C34" s="119"/>
      <c r="D34" s="223"/>
      <c r="E34" s="119"/>
      <c r="F34" s="119"/>
      <c r="G34" s="223"/>
      <c r="H34" s="119"/>
      <c r="I34" s="119"/>
      <c r="J34" s="223"/>
      <c r="K34" s="119"/>
      <c r="L34" s="119"/>
      <c r="M34" s="223"/>
    </row>
    <row r="35" spans="1:13" ht="12.75">
      <c r="A35" s="232"/>
      <c r="B35" s="119"/>
      <c r="C35" s="119"/>
      <c r="D35" s="223"/>
      <c r="E35" s="119"/>
      <c r="F35" s="119"/>
      <c r="G35" s="223"/>
      <c r="H35" s="119"/>
      <c r="I35" s="119"/>
      <c r="J35" s="223"/>
      <c r="K35" s="119"/>
      <c r="L35" s="119"/>
      <c r="M35" s="223"/>
    </row>
    <row r="36" spans="1:13" ht="12.75">
      <c r="A36" s="232"/>
      <c r="B36" s="119"/>
      <c r="C36" s="224"/>
      <c r="D36" s="223"/>
      <c r="E36" s="119"/>
      <c r="F36" s="224"/>
      <c r="G36" s="223"/>
      <c r="H36" s="119"/>
      <c r="I36" s="224"/>
      <c r="J36" s="223"/>
      <c r="K36" s="119"/>
      <c r="L36" s="224"/>
      <c r="M36" s="223"/>
    </row>
    <row r="37" spans="1:13" ht="12.75">
      <c r="A37" s="232"/>
      <c r="B37" s="119"/>
      <c r="C37" s="119"/>
      <c r="D37" s="223"/>
      <c r="E37" s="119"/>
      <c r="F37" s="119"/>
      <c r="G37" s="223"/>
      <c r="H37" s="119"/>
      <c r="I37" s="119"/>
      <c r="J37" s="223"/>
      <c r="K37" s="119"/>
      <c r="L37" s="119"/>
      <c r="M37" s="223"/>
    </row>
    <row r="38" spans="1:13" ht="12.75">
      <c r="A38" s="232"/>
      <c r="B38" s="119"/>
      <c r="C38" s="119"/>
      <c r="D38" s="223"/>
      <c r="E38" s="119"/>
      <c r="F38" s="119"/>
      <c r="G38" s="223"/>
      <c r="H38" s="119"/>
      <c r="I38" s="119"/>
      <c r="J38" s="223"/>
      <c r="K38" s="119"/>
      <c r="L38" s="119"/>
      <c r="M38" s="223"/>
    </row>
    <row r="39" spans="1:13" ht="12.75">
      <c r="A39" s="232"/>
      <c r="B39" s="119"/>
      <c r="C39" s="119"/>
      <c r="D39" s="223"/>
      <c r="E39" s="119"/>
      <c r="F39" s="119"/>
      <c r="G39" s="223"/>
      <c r="H39" s="119"/>
      <c r="I39" s="119"/>
      <c r="J39" s="223"/>
      <c r="K39" s="119"/>
      <c r="L39" s="119"/>
      <c r="M39" s="223"/>
    </row>
    <row r="40" spans="1:13" ht="12.75">
      <c r="A40" s="232"/>
      <c r="B40" s="119"/>
      <c r="C40" s="119"/>
      <c r="D40" s="223"/>
      <c r="E40" s="119"/>
      <c r="F40" s="119"/>
      <c r="G40" s="223"/>
      <c r="H40" s="119"/>
      <c r="I40" s="119"/>
      <c r="J40" s="223"/>
      <c r="K40" s="119"/>
      <c r="L40" s="119"/>
      <c r="M40" s="223"/>
    </row>
    <row r="41" spans="1:13" ht="12.75">
      <c r="A41" s="232"/>
      <c r="B41" s="119"/>
      <c r="C41" s="119"/>
      <c r="D41" s="223"/>
      <c r="E41" s="119"/>
      <c r="F41" s="119"/>
      <c r="G41" s="223"/>
      <c r="H41" s="119"/>
      <c r="I41" s="119"/>
      <c r="J41" s="223"/>
      <c r="K41" s="119"/>
      <c r="L41" s="119"/>
      <c r="M41" s="223"/>
    </row>
    <row r="42" spans="1:13" ht="12.75">
      <c r="A42" s="232"/>
      <c r="B42" s="119"/>
      <c r="C42" s="119"/>
      <c r="D42" s="223"/>
      <c r="E42" s="119"/>
      <c r="F42" s="119"/>
      <c r="G42" s="223"/>
      <c r="H42" s="119"/>
      <c r="I42" s="119"/>
      <c r="J42" s="223"/>
      <c r="K42" s="119"/>
      <c r="L42" s="119"/>
      <c r="M42" s="223"/>
    </row>
    <row r="43" spans="1:13" ht="12.75">
      <c r="A43" s="232"/>
      <c r="B43" s="119"/>
      <c r="C43" s="119"/>
      <c r="D43" s="223"/>
      <c r="E43" s="119"/>
      <c r="F43" s="119"/>
      <c r="G43" s="223"/>
      <c r="H43" s="119"/>
      <c r="I43" s="119"/>
      <c r="J43" s="223"/>
      <c r="K43" s="119"/>
      <c r="L43" s="119"/>
      <c r="M43" s="223"/>
    </row>
    <row r="44" spans="1:13" ht="12.75">
      <c r="A44" s="232"/>
      <c r="B44" s="119"/>
      <c r="C44" s="224"/>
      <c r="D44" s="223"/>
      <c r="E44" s="119"/>
      <c r="F44" s="224"/>
      <c r="G44" s="223"/>
      <c r="H44" s="119"/>
      <c r="I44" s="224"/>
      <c r="J44" s="223"/>
      <c r="K44" s="119"/>
      <c r="L44" s="224"/>
      <c r="M44" s="223"/>
    </row>
    <row r="45" spans="1:13" ht="12.75">
      <c r="A45" s="232"/>
      <c r="B45" s="119"/>
      <c r="C45" s="119"/>
      <c r="D45" s="223"/>
      <c r="E45" s="119"/>
      <c r="F45" s="119"/>
      <c r="G45" s="223"/>
      <c r="H45" s="119"/>
      <c r="I45" s="119"/>
      <c r="J45" s="223"/>
      <c r="K45" s="119"/>
      <c r="L45" s="119"/>
      <c r="M45" s="223"/>
    </row>
    <row r="46" spans="1:13" ht="12.75">
      <c r="A46" s="232"/>
      <c r="B46" s="119"/>
      <c r="C46" s="119"/>
      <c r="D46" s="223"/>
      <c r="E46" s="224"/>
      <c r="F46" s="224"/>
      <c r="G46" s="224"/>
      <c r="H46" s="224"/>
      <c r="I46" s="119"/>
      <c r="J46" s="224"/>
      <c r="K46" s="119"/>
      <c r="L46" s="119"/>
      <c r="M46" s="223"/>
    </row>
    <row r="47" spans="1:13" ht="12.75">
      <c r="A47" s="232"/>
      <c r="B47" s="119"/>
      <c r="C47" s="119"/>
      <c r="D47" s="223"/>
      <c r="E47" s="224"/>
      <c r="F47" s="224"/>
      <c r="G47" s="224"/>
      <c r="H47" s="224"/>
      <c r="I47" s="224"/>
      <c r="J47" s="224"/>
      <c r="K47" s="119"/>
      <c r="L47" s="119"/>
      <c r="M47" s="223"/>
    </row>
    <row r="48" spans="1:13" ht="12.75">
      <c r="A48" s="232"/>
      <c r="B48" s="119"/>
      <c r="C48" s="119"/>
      <c r="D48" s="223"/>
      <c r="E48" s="224"/>
      <c r="F48" s="224"/>
      <c r="G48" s="224"/>
      <c r="H48" s="119"/>
      <c r="I48" s="119"/>
      <c r="J48" s="223"/>
      <c r="K48" s="119"/>
      <c r="L48" s="119"/>
      <c r="M48" s="223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Z31"/>
  <sheetViews>
    <sheetView zoomScalePageLayoutView="0" workbookViewId="0" topLeftCell="A1">
      <selection activeCell="B5" sqref="B5:M5"/>
    </sheetView>
  </sheetViews>
  <sheetFormatPr defaultColWidth="9.00390625" defaultRowHeight="12.75"/>
  <cols>
    <col min="1" max="1" width="21.75390625" style="233" customWidth="1"/>
    <col min="2" max="2" width="9.75390625" style="233" customWidth="1"/>
    <col min="3" max="3" width="9.625" style="233" customWidth="1"/>
    <col min="4" max="6" width="8.875" style="233" customWidth="1"/>
    <col min="7" max="7" width="10.125" style="233" customWidth="1"/>
    <col min="8" max="8" width="9.875" style="233" customWidth="1"/>
    <col min="9" max="9" width="9.75390625" style="233" customWidth="1"/>
    <col min="10" max="10" width="10.625" style="233" customWidth="1"/>
    <col min="11" max="12" width="9.75390625" style="233" customWidth="1"/>
    <col min="13" max="13" width="8.75390625" style="233" customWidth="1"/>
    <col min="14" max="16384" width="9.125" style="233" customWidth="1"/>
  </cols>
  <sheetData>
    <row r="1" spans="1:13" ht="29.25" customHeight="1">
      <c r="A1" s="413" t="s">
        <v>180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</row>
    <row r="2" spans="2:13" ht="12.75"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5" t="s">
        <v>92</v>
      </c>
    </row>
    <row r="3" spans="1:13" ht="26.25" customHeight="1">
      <c r="A3" s="396"/>
      <c r="B3" s="390" t="s">
        <v>154</v>
      </c>
      <c r="C3" s="390"/>
      <c r="D3" s="390"/>
      <c r="E3" s="390" t="s">
        <v>155</v>
      </c>
      <c r="F3" s="390"/>
      <c r="G3" s="391"/>
      <c r="H3" s="391"/>
      <c r="I3" s="391"/>
      <c r="J3" s="391"/>
      <c r="K3" s="391"/>
      <c r="L3" s="391"/>
      <c r="M3" s="392"/>
    </row>
    <row r="4" spans="1:13" ht="60" customHeight="1">
      <c r="A4" s="397"/>
      <c r="B4" s="390"/>
      <c r="C4" s="390"/>
      <c r="D4" s="390"/>
      <c r="E4" s="390" t="s">
        <v>156</v>
      </c>
      <c r="F4" s="390"/>
      <c r="G4" s="390"/>
      <c r="H4" s="390" t="s">
        <v>157</v>
      </c>
      <c r="I4" s="390"/>
      <c r="J4" s="390"/>
      <c r="K4" s="390" t="s">
        <v>158</v>
      </c>
      <c r="L4" s="390"/>
      <c r="M4" s="393"/>
    </row>
    <row r="5" spans="1:14" ht="82.5" customHeight="1">
      <c r="A5" s="397"/>
      <c r="B5" s="353" t="s">
        <v>159</v>
      </c>
      <c r="C5" s="353" t="s">
        <v>160</v>
      </c>
      <c r="D5" s="353" t="s">
        <v>161</v>
      </c>
      <c r="E5" s="353" t="s">
        <v>159</v>
      </c>
      <c r="F5" s="353" t="s">
        <v>160</v>
      </c>
      <c r="G5" s="353" t="s">
        <v>161</v>
      </c>
      <c r="H5" s="353" t="s">
        <v>159</v>
      </c>
      <c r="I5" s="353" t="s">
        <v>160</v>
      </c>
      <c r="J5" s="353" t="s">
        <v>161</v>
      </c>
      <c r="K5" s="353" t="s">
        <v>159</v>
      </c>
      <c r="L5" s="353" t="s">
        <v>160</v>
      </c>
      <c r="M5" s="35" t="s">
        <v>161</v>
      </c>
      <c r="N5" s="236"/>
    </row>
    <row r="6" spans="1:26" ht="12.75">
      <c r="A6" s="86" t="s">
        <v>70</v>
      </c>
      <c r="B6" s="26">
        <v>7937063</v>
      </c>
      <c r="C6" s="90">
        <v>8050204</v>
      </c>
      <c r="D6" s="59">
        <f>B6/C6%</f>
        <v>98.59455735531672</v>
      </c>
      <c r="E6" s="117">
        <v>111228</v>
      </c>
      <c r="F6" s="90">
        <v>140232</v>
      </c>
      <c r="G6" s="59">
        <f>E6/F6%</f>
        <v>79.31713161047408</v>
      </c>
      <c r="H6" s="117">
        <v>2274822</v>
      </c>
      <c r="I6" s="90">
        <v>2276053</v>
      </c>
      <c r="J6" s="59">
        <f aca="true" t="shared" si="0" ref="J6:J23">H6/I6%</f>
        <v>99.94591514345228</v>
      </c>
      <c r="K6" s="117">
        <v>5551013</v>
      </c>
      <c r="L6" s="90">
        <v>5633919</v>
      </c>
      <c r="M6" s="59">
        <f aca="true" t="shared" si="1" ref="M6:M26">K6/L6%</f>
        <v>98.52844884706364</v>
      </c>
      <c r="N6" s="237"/>
      <c r="O6" s="90"/>
      <c r="P6" s="90"/>
      <c r="Q6" s="90"/>
      <c r="R6" s="90"/>
      <c r="S6" s="90"/>
      <c r="T6" s="163"/>
      <c r="U6" s="90"/>
      <c r="V6" s="90"/>
      <c r="W6" s="163"/>
      <c r="X6" s="90"/>
      <c r="Y6" s="90"/>
      <c r="Z6" s="163"/>
    </row>
    <row r="7" spans="1:26" ht="12.75">
      <c r="A7" s="200" t="s">
        <v>113</v>
      </c>
      <c r="B7" s="26">
        <v>638041</v>
      </c>
      <c r="C7" s="90">
        <v>700469</v>
      </c>
      <c r="D7" s="59">
        <f aca="true" t="shared" si="2" ref="D7:D26">B7/C7%</f>
        <v>91.0876855364049</v>
      </c>
      <c r="E7" s="90">
        <v>2289</v>
      </c>
      <c r="F7" s="90">
        <v>7001</v>
      </c>
      <c r="G7" s="59">
        <f aca="true" t="shared" si="3" ref="G7:G22">E7/F7%</f>
        <v>32.69532923868019</v>
      </c>
      <c r="H7" s="90">
        <v>364625</v>
      </c>
      <c r="I7" s="90">
        <v>408256</v>
      </c>
      <c r="J7" s="59">
        <f t="shared" si="0"/>
        <v>89.31283312431415</v>
      </c>
      <c r="K7" s="90">
        <v>271127</v>
      </c>
      <c r="L7" s="90">
        <v>285212</v>
      </c>
      <c r="M7" s="59">
        <f t="shared" si="1"/>
        <v>95.06156823696058</v>
      </c>
      <c r="N7" s="237"/>
      <c r="O7" s="90"/>
      <c r="P7" s="90"/>
      <c r="Q7" s="90"/>
      <c r="R7" s="90"/>
      <c r="S7" s="90"/>
      <c r="T7" s="163"/>
      <c r="U7" s="90"/>
      <c r="V7" s="90"/>
      <c r="W7" s="163"/>
      <c r="X7" s="90"/>
      <c r="Y7" s="90"/>
      <c r="Z7" s="163"/>
    </row>
    <row r="8" spans="1:26" ht="12.75">
      <c r="A8" s="40" t="s">
        <v>71</v>
      </c>
      <c r="B8" s="26">
        <v>170205</v>
      </c>
      <c r="C8" s="90">
        <v>175207</v>
      </c>
      <c r="D8" s="59">
        <f t="shared" si="2"/>
        <v>97.14509123493924</v>
      </c>
      <c r="E8" s="90">
        <v>1837</v>
      </c>
      <c r="F8" s="90">
        <v>3196</v>
      </c>
      <c r="G8" s="59">
        <f t="shared" si="3"/>
        <v>57.47809762202753</v>
      </c>
      <c r="H8" s="90">
        <v>19602</v>
      </c>
      <c r="I8" s="90">
        <v>18379</v>
      </c>
      <c r="J8" s="59">
        <f t="shared" si="0"/>
        <v>106.6543337504761</v>
      </c>
      <c r="K8" s="90">
        <v>148766</v>
      </c>
      <c r="L8" s="90">
        <v>153632</v>
      </c>
      <c r="M8" s="59">
        <f t="shared" si="1"/>
        <v>96.83269110601958</v>
      </c>
      <c r="N8" s="237"/>
      <c r="O8" s="90"/>
      <c r="P8" s="90"/>
      <c r="Q8" s="90"/>
      <c r="R8" s="90"/>
      <c r="S8" s="90"/>
      <c r="T8" s="163"/>
      <c r="U8" s="90"/>
      <c r="V8" s="90"/>
      <c r="W8" s="163"/>
      <c r="X8" s="90"/>
      <c r="Y8" s="90"/>
      <c r="Z8" s="163"/>
    </row>
    <row r="9" spans="1:26" ht="12.75">
      <c r="A9" s="40" t="s">
        <v>72</v>
      </c>
      <c r="B9" s="26">
        <v>624237</v>
      </c>
      <c r="C9" s="90">
        <v>612628</v>
      </c>
      <c r="D9" s="59">
        <f t="shared" si="2"/>
        <v>101.89495093270305</v>
      </c>
      <c r="E9" s="90">
        <v>22879</v>
      </c>
      <c r="F9" s="90">
        <v>31034</v>
      </c>
      <c r="G9" s="59">
        <f t="shared" si="3"/>
        <v>73.72236901462912</v>
      </c>
      <c r="H9" s="90">
        <v>172054</v>
      </c>
      <c r="I9" s="90">
        <v>166407</v>
      </c>
      <c r="J9" s="59">
        <f t="shared" si="0"/>
        <v>103.3934870528283</v>
      </c>
      <c r="K9" s="90">
        <v>429304</v>
      </c>
      <c r="L9" s="90">
        <v>415187</v>
      </c>
      <c r="M9" s="59">
        <f t="shared" si="1"/>
        <v>103.40015462911893</v>
      </c>
      <c r="N9" s="237"/>
      <c r="O9" s="90"/>
      <c r="P9" s="90"/>
      <c r="Q9" s="90"/>
      <c r="R9" s="90"/>
      <c r="S9" s="90"/>
      <c r="T9" s="163"/>
      <c r="U9" s="90"/>
      <c r="V9" s="90"/>
      <c r="W9" s="163"/>
      <c r="X9" s="90"/>
      <c r="Y9" s="90"/>
      <c r="Z9" s="163"/>
    </row>
    <row r="10" spans="1:26" ht="12.75">
      <c r="A10" s="40" t="s">
        <v>73</v>
      </c>
      <c r="B10" s="26">
        <v>947885</v>
      </c>
      <c r="C10" s="90">
        <v>951048</v>
      </c>
      <c r="D10" s="59">
        <f t="shared" si="2"/>
        <v>99.6674195203607</v>
      </c>
      <c r="E10" s="90">
        <v>5842</v>
      </c>
      <c r="F10" s="90">
        <v>983</v>
      </c>
      <c r="G10" s="59" t="s">
        <v>130</v>
      </c>
      <c r="H10" s="90">
        <v>415937</v>
      </c>
      <c r="I10" s="90">
        <v>417882</v>
      </c>
      <c r="J10" s="59">
        <f t="shared" si="0"/>
        <v>99.53455760238536</v>
      </c>
      <c r="K10" s="90">
        <v>526106</v>
      </c>
      <c r="L10" s="90">
        <v>532183</v>
      </c>
      <c r="M10" s="59">
        <f t="shared" si="1"/>
        <v>98.85809956349601</v>
      </c>
      <c r="N10" s="237"/>
      <c r="O10" s="90"/>
      <c r="P10" s="90"/>
      <c r="Q10" s="90"/>
      <c r="R10" s="90"/>
      <c r="S10" s="90"/>
      <c r="T10" s="163"/>
      <c r="U10" s="90"/>
      <c r="V10" s="90"/>
      <c r="W10" s="163"/>
      <c r="X10" s="90"/>
      <c r="Y10" s="90"/>
      <c r="Z10" s="163"/>
    </row>
    <row r="11" spans="1:26" ht="12.75">
      <c r="A11" s="40" t="s">
        <v>74</v>
      </c>
      <c r="B11" s="26">
        <v>74354</v>
      </c>
      <c r="C11" s="90">
        <v>79964</v>
      </c>
      <c r="D11" s="59">
        <f t="shared" si="2"/>
        <v>92.98434295432945</v>
      </c>
      <c r="E11" s="90">
        <v>462</v>
      </c>
      <c r="F11" s="90">
        <v>4525</v>
      </c>
      <c r="G11" s="59">
        <f t="shared" si="3"/>
        <v>10.209944751381215</v>
      </c>
      <c r="H11" s="90">
        <v>24890</v>
      </c>
      <c r="I11" s="90">
        <v>25715</v>
      </c>
      <c r="J11" s="59">
        <f t="shared" si="0"/>
        <v>96.79175578456154</v>
      </c>
      <c r="K11" s="90">
        <v>49002</v>
      </c>
      <c r="L11" s="90">
        <v>49724</v>
      </c>
      <c r="M11" s="59">
        <f t="shared" si="1"/>
        <v>98.54798487651838</v>
      </c>
      <c r="N11" s="237"/>
      <c r="O11" s="90"/>
      <c r="P11" s="90"/>
      <c r="Q11" s="90"/>
      <c r="R11" s="90"/>
      <c r="S11" s="90"/>
      <c r="T11" s="163"/>
      <c r="U11" s="90"/>
      <c r="V11" s="90"/>
      <c r="W11" s="163"/>
      <c r="X11" s="90"/>
      <c r="Y11" s="90"/>
      <c r="Z11" s="163"/>
    </row>
    <row r="12" spans="1:26" ht="12.75">
      <c r="A12" s="40" t="s">
        <v>75</v>
      </c>
      <c r="B12" s="26">
        <v>476385</v>
      </c>
      <c r="C12" s="90">
        <v>467504</v>
      </c>
      <c r="D12" s="59">
        <f t="shared" si="2"/>
        <v>101.89966289058489</v>
      </c>
      <c r="E12" s="90">
        <v>10477</v>
      </c>
      <c r="F12" s="90">
        <v>5357</v>
      </c>
      <c r="G12" s="59">
        <f t="shared" si="3"/>
        <v>195.57588202352062</v>
      </c>
      <c r="H12" s="90">
        <v>204873</v>
      </c>
      <c r="I12" s="90">
        <v>202693</v>
      </c>
      <c r="J12" s="59">
        <f t="shared" si="0"/>
        <v>101.07551814813536</v>
      </c>
      <c r="K12" s="90">
        <v>261035</v>
      </c>
      <c r="L12" s="90">
        <v>259454</v>
      </c>
      <c r="M12" s="59">
        <f t="shared" si="1"/>
        <v>100.60935657187787</v>
      </c>
      <c r="N12" s="237"/>
      <c r="O12" s="90"/>
      <c r="P12" s="90"/>
      <c r="Q12" s="90"/>
      <c r="R12" s="90"/>
      <c r="S12" s="90"/>
      <c r="T12" s="163"/>
      <c r="U12" s="90"/>
      <c r="V12" s="90"/>
      <c r="W12" s="163"/>
      <c r="X12" s="90"/>
      <c r="Y12" s="90"/>
      <c r="Z12" s="163"/>
    </row>
    <row r="13" spans="1:26" ht="12.75">
      <c r="A13" s="40" t="s">
        <v>76</v>
      </c>
      <c r="B13" s="26">
        <v>798882</v>
      </c>
      <c r="C13" s="90">
        <v>733238</v>
      </c>
      <c r="D13" s="59">
        <f t="shared" si="2"/>
        <v>108.9526183858447</v>
      </c>
      <c r="E13" s="90">
        <v>7387</v>
      </c>
      <c r="F13" s="90">
        <v>19115</v>
      </c>
      <c r="G13" s="59">
        <f t="shared" si="3"/>
        <v>38.64504315982213</v>
      </c>
      <c r="H13" s="90">
        <v>269104</v>
      </c>
      <c r="I13" s="90">
        <v>233332</v>
      </c>
      <c r="J13" s="59">
        <f t="shared" si="0"/>
        <v>115.3309447482557</v>
      </c>
      <c r="K13" s="90">
        <v>522391</v>
      </c>
      <c r="L13" s="90">
        <v>480791</v>
      </c>
      <c r="M13" s="59">
        <f t="shared" si="1"/>
        <v>108.65240821895586</v>
      </c>
      <c r="N13" s="237"/>
      <c r="O13" s="90"/>
      <c r="P13" s="90"/>
      <c r="Q13" s="90"/>
      <c r="R13" s="90"/>
      <c r="S13" s="90"/>
      <c r="T13" s="163"/>
      <c r="U13" s="90"/>
      <c r="V13" s="90"/>
      <c r="W13" s="163"/>
      <c r="X13" s="90"/>
      <c r="Y13" s="90"/>
      <c r="Z13" s="163"/>
    </row>
    <row r="14" spans="1:26" ht="12.75">
      <c r="A14" s="40" t="s">
        <v>114</v>
      </c>
      <c r="B14" s="26">
        <v>789557</v>
      </c>
      <c r="C14" s="90">
        <v>809242</v>
      </c>
      <c r="D14" s="59">
        <f t="shared" si="2"/>
        <v>97.5674767251329</v>
      </c>
      <c r="E14" s="90">
        <v>1719</v>
      </c>
      <c r="F14" s="90">
        <v>2935</v>
      </c>
      <c r="G14" s="59">
        <f t="shared" si="3"/>
        <v>58.56899488926746</v>
      </c>
      <c r="H14" s="90">
        <v>227314</v>
      </c>
      <c r="I14" s="90">
        <v>237526</v>
      </c>
      <c r="J14" s="59">
        <f t="shared" si="0"/>
        <v>95.70068118858566</v>
      </c>
      <c r="K14" s="90">
        <v>560524</v>
      </c>
      <c r="L14" s="90">
        <v>568781</v>
      </c>
      <c r="M14" s="59">
        <f t="shared" si="1"/>
        <v>98.54829890590578</v>
      </c>
      <c r="N14" s="237"/>
      <c r="O14" s="90"/>
      <c r="P14" s="90"/>
      <c r="Q14" s="90"/>
      <c r="R14" s="90"/>
      <c r="S14" s="90"/>
      <c r="T14" s="163"/>
      <c r="U14" s="90"/>
      <c r="V14" s="90"/>
      <c r="W14" s="163"/>
      <c r="X14" s="90"/>
      <c r="Y14" s="90"/>
      <c r="Z14" s="163"/>
    </row>
    <row r="15" spans="1:26" ht="12.75">
      <c r="A15" s="40" t="s">
        <v>77</v>
      </c>
      <c r="B15" s="26">
        <v>376429</v>
      </c>
      <c r="C15" s="90">
        <v>373760</v>
      </c>
      <c r="D15" s="59">
        <f t="shared" si="2"/>
        <v>100.71409460616438</v>
      </c>
      <c r="E15" s="90">
        <v>3898</v>
      </c>
      <c r="F15" s="90">
        <v>5910</v>
      </c>
      <c r="G15" s="59">
        <f t="shared" si="3"/>
        <v>65.95600676818951</v>
      </c>
      <c r="H15" s="90">
        <v>121032</v>
      </c>
      <c r="I15" s="90">
        <v>117077</v>
      </c>
      <c r="J15" s="59">
        <f t="shared" si="0"/>
        <v>103.37811867403504</v>
      </c>
      <c r="K15" s="90">
        <v>251499</v>
      </c>
      <c r="L15" s="90">
        <v>250773</v>
      </c>
      <c r="M15" s="59">
        <f t="shared" si="1"/>
        <v>100.2895048510007</v>
      </c>
      <c r="N15" s="237"/>
      <c r="O15" s="90"/>
      <c r="P15" s="90"/>
      <c r="Q15" s="90"/>
      <c r="R15" s="90"/>
      <c r="S15" s="90"/>
      <c r="T15" s="163"/>
      <c r="U15" s="90"/>
      <c r="V15" s="90"/>
      <c r="W15" s="163"/>
      <c r="X15" s="90"/>
      <c r="Y15" s="90"/>
      <c r="Z15" s="163"/>
    </row>
    <row r="16" spans="1:26" ht="14.25" customHeight="1">
      <c r="A16" s="40" t="s">
        <v>78</v>
      </c>
      <c r="B16" s="26">
        <v>111057</v>
      </c>
      <c r="C16" s="90">
        <v>131243</v>
      </c>
      <c r="D16" s="59">
        <f t="shared" si="2"/>
        <v>84.61937017593318</v>
      </c>
      <c r="E16" s="90">
        <v>46</v>
      </c>
      <c r="F16" s="90">
        <v>196</v>
      </c>
      <c r="G16" s="59">
        <f t="shared" si="3"/>
        <v>23.46938775510204</v>
      </c>
      <c r="H16" s="90">
        <v>10141</v>
      </c>
      <c r="I16" s="90">
        <v>9470</v>
      </c>
      <c r="J16" s="59">
        <f t="shared" si="0"/>
        <v>107.08553326293558</v>
      </c>
      <c r="K16" s="90">
        <v>100870</v>
      </c>
      <c r="L16" s="90">
        <v>121577</v>
      </c>
      <c r="M16" s="59">
        <f t="shared" si="1"/>
        <v>82.96799559127138</v>
      </c>
      <c r="N16" s="237"/>
      <c r="O16" s="90"/>
      <c r="P16" s="90"/>
      <c r="Q16" s="90"/>
      <c r="R16" s="90"/>
      <c r="S16" s="90"/>
      <c r="T16" s="163"/>
      <c r="U16" s="90"/>
      <c r="V16" s="90"/>
      <c r="W16" s="163"/>
      <c r="X16" s="90"/>
      <c r="Y16" s="90"/>
      <c r="Z16" s="163"/>
    </row>
    <row r="17" spans="1:26" ht="14.25" customHeight="1">
      <c r="A17" s="40" t="s">
        <v>79</v>
      </c>
      <c r="B17" s="26">
        <v>139484</v>
      </c>
      <c r="C17" s="90">
        <v>137188</v>
      </c>
      <c r="D17" s="59">
        <f t="shared" si="2"/>
        <v>101.67361576814298</v>
      </c>
      <c r="E17" s="90">
        <v>856</v>
      </c>
      <c r="F17" s="90">
        <v>771</v>
      </c>
      <c r="G17" s="59">
        <f t="shared" si="3"/>
        <v>111.02464332036317</v>
      </c>
      <c r="H17" s="90">
        <v>13419</v>
      </c>
      <c r="I17" s="90">
        <v>13424</v>
      </c>
      <c r="J17" s="59">
        <f t="shared" si="0"/>
        <v>99.96275327771156</v>
      </c>
      <c r="K17" s="90">
        <v>125209</v>
      </c>
      <c r="L17" s="90">
        <v>122993</v>
      </c>
      <c r="M17" s="59">
        <f t="shared" si="1"/>
        <v>101.80172855365753</v>
      </c>
      <c r="N17" s="237"/>
      <c r="O17" s="90"/>
      <c r="P17" s="90"/>
      <c r="Q17" s="90"/>
      <c r="R17" s="90"/>
      <c r="S17" s="90"/>
      <c r="T17" s="163"/>
      <c r="U17" s="90"/>
      <c r="V17" s="90"/>
      <c r="W17" s="163"/>
      <c r="X17" s="90"/>
      <c r="Y17" s="90"/>
      <c r="Z17" s="163"/>
    </row>
    <row r="18" spans="1:26" s="238" customFormat="1" ht="12">
      <c r="A18" s="40" t="s">
        <v>80</v>
      </c>
      <c r="B18" s="26">
        <v>83179</v>
      </c>
      <c r="C18" s="90">
        <v>83815</v>
      </c>
      <c r="D18" s="59">
        <f t="shared" si="2"/>
        <v>99.24118594523654</v>
      </c>
      <c r="E18" s="90">
        <v>628</v>
      </c>
      <c r="F18" s="90">
        <v>718</v>
      </c>
      <c r="G18" s="59">
        <f t="shared" si="3"/>
        <v>87.46518105849583</v>
      </c>
      <c r="H18" s="90">
        <v>23838</v>
      </c>
      <c r="I18" s="90">
        <v>23599</v>
      </c>
      <c r="J18" s="59">
        <f t="shared" si="0"/>
        <v>101.01275477774482</v>
      </c>
      <c r="K18" s="90">
        <v>58713</v>
      </c>
      <c r="L18" s="90">
        <v>59498</v>
      </c>
      <c r="M18" s="59">
        <f t="shared" si="1"/>
        <v>98.68062792026622</v>
      </c>
      <c r="N18" s="237"/>
      <c r="O18" s="90"/>
      <c r="P18" s="90"/>
      <c r="Q18" s="90"/>
      <c r="R18" s="90"/>
      <c r="S18" s="90"/>
      <c r="T18" s="163"/>
      <c r="U18" s="90"/>
      <c r="V18" s="90"/>
      <c r="W18" s="163"/>
      <c r="X18" s="90"/>
      <c r="Y18" s="90"/>
      <c r="Z18" s="163"/>
    </row>
    <row r="19" spans="1:26" ht="14.25" customHeight="1">
      <c r="A19" s="40" t="s">
        <v>81</v>
      </c>
      <c r="B19" s="26">
        <v>264313</v>
      </c>
      <c r="C19" s="90">
        <v>262402</v>
      </c>
      <c r="D19" s="59">
        <f t="shared" si="2"/>
        <v>100.72827188817159</v>
      </c>
      <c r="E19" s="90">
        <v>6567</v>
      </c>
      <c r="F19" s="90">
        <v>9420</v>
      </c>
      <c r="G19" s="59">
        <f t="shared" si="3"/>
        <v>69.71337579617834</v>
      </c>
      <c r="H19" s="90">
        <v>85837</v>
      </c>
      <c r="I19" s="90">
        <v>83516</v>
      </c>
      <c r="J19" s="59">
        <f t="shared" si="0"/>
        <v>102.77910819483692</v>
      </c>
      <c r="K19" s="90">
        <v>171909</v>
      </c>
      <c r="L19" s="90">
        <v>169466</v>
      </c>
      <c r="M19" s="59">
        <f t="shared" si="1"/>
        <v>101.44158710301771</v>
      </c>
      <c r="N19" s="237"/>
      <c r="O19" s="90"/>
      <c r="P19" s="90"/>
      <c r="Q19" s="90"/>
      <c r="R19" s="90"/>
      <c r="S19" s="90"/>
      <c r="T19" s="163"/>
      <c r="U19" s="90"/>
      <c r="V19" s="90"/>
      <c r="W19" s="163"/>
      <c r="X19" s="90"/>
      <c r="Y19" s="90"/>
      <c r="Z19" s="163"/>
    </row>
    <row r="20" spans="1:26" ht="14.25" customHeight="1">
      <c r="A20" s="40" t="s">
        <v>82</v>
      </c>
      <c r="B20" s="26">
        <v>172073</v>
      </c>
      <c r="C20" s="90">
        <v>179554</v>
      </c>
      <c r="D20" s="59">
        <f t="shared" si="2"/>
        <v>95.83356538979918</v>
      </c>
      <c r="E20" s="90">
        <v>253</v>
      </c>
      <c r="F20" s="90">
        <v>498</v>
      </c>
      <c r="G20" s="59">
        <f t="shared" si="3"/>
        <v>50.80321285140562</v>
      </c>
      <c r="H20" s="90">
        <v>17486</v>
      </c>
      <c r="I20" s="90">
        <v>17479</v>
      </c>
      <c r="J20" s="59">
        <f t="shared" si="0"/>
        <v>100.04004805766921</v>
      </c>
      <c r="K20" s="90">
        <v>154334</v>
      </c>
      <c r="L20" s="90">
        <v>161577</v>
      </c>
      <c r="M20" s="59">
        <f t="shared" si="1"/>
        <v>95.5173075375827</v>
      </c>
      <c r="N20" s="237"/>
      <c r="O20" s="90"/>
      <c r="P20" s="90"/>
      <c r="Q20" s="90"/>
      <c r="R20" s="90"/>
      <c r="S20" s="90"/>
      <c r="T20" s="163"/>
      <c r="U20" s="90"/>
      <c r="V20" s="90"/>
      <c r="W20" s="163"/>
      <c r="X20" s="90"/>
      <c r="Y20" s="90"/>
      <c r="Z20" s="163"/>
    </row>
    <row r="21" spans="1:26" ht="14.25" customHeight="1">
      <c r="A21" s="40" t="s">
        <v>83</v>
      </c>
      <c r="B21" s="26">
        <v>1747742</v>
      </c>
      <c r="C21" s="90">
        <v>1807767</v>
      </c>
      <c r="D21" s="59">
        <f t="shared" si="2"/>
        <v>96.67960528099032</v>
      </c>
      <c r="E21" s="90">
        <v>45882</v>
      </c>
      <c r="F21" s="90">
        <v>45898</v>
      </c>
      <c r="G21" s="59">
        <f t="shared" si="3"/>
        <v>99.96514009325024</v>
      </c>
      <c r="H21" s="90">
        <v>106404</v>
      </c>
      <c r="I21" s="90">
        <v>105449</v>
      </c>
      <c r="J21" s="59">
        <f t="shared" si="0"/>
        <v>100.90565107303057</v>
      </c>
      <c r="K21" s="90">
        <v>1595456</v>
      </c>
      <c r="L21" s="90">
        <v>1656420</v>
      </c>
      <c r="M21" s="59">
        <f t="shared" si="1"/>
        <v>96.31953248572222</v>
      </c>
      <c r="N21" s="237"/>
      <c r="O21" s="90"/>
      <c r="P21" s="90"/>
      <c r="Q21" s="90"/>
      <c r="R21" s="90"/>
      <c r="S21" s="90"/>
      <c r="T21" s="163"/>
      <c r="U21" s="90"/>
      <c r="V21" s="90"/>
      <c r="W21" s="163"/>
      <c r="X21" s="90"/>
      <c r="Y21" s="90"/>
      <c r="Z21" s="163"/>
    </row>
    <row r="22" spans="1:26" ht="14.25" customHeight="1">
      <c r="A22" s="200" t="s">
        <v>115</v>
      </c>
      <c r="B22" s="26">
        <v>121551</v>
      </c>
      <c r="C22" s="90">
        <v>143927</v>
      </c>
      <c r="D22" s="59">
        <f t="shared" si="2"/>
        <v>84.45322976231006</v>
      </c>
      <c r="E22" s="73">
        <v>99</v>
      </c>
      <c r="F22" s="90">
        <v>2675</v>
      </c>
      <c r="G22" s="59">
        <f t="shared" si="3"/>
        <v>3.7009345794392523</v>
      </c>
      <c r="H22" s="90">
        <v>69627</v>
      </c>
      <c r="I22" s="90">
        <v>76385</v>
      </c>
      <c r="J22" s="59">
        <f t="shared" si="0"/>
        <v>91.15271322903712</v>
      </c>
      <c r="K22" s="90">
        <v>51825</v>
      </c>
      <c r="L22" s="90">
        <v>64867</v>
      </c>
      <c r="M22" s="59">
        <f t="shared" si="1"/>
        <v>79.8942451477639</v>
      </c>
      <c r="N22" s="237"/>
      <c r="O22" s="90"/>
      <c r="P22" s="90"/>
      <c r="Q22" s="90"/>
      <c r="R22" s="90"/>
      <c r="S22" s="90"/>
      <c r="T22" s="73"/>
      <c r="U22" s="90"/>
      <c r="V22" s="90"/>
      <c r="W22" s="163"/>
      <c r="X22" s="90"/>
      <c r="Y22" s="90"/>
      <c r="Z22" s="163"/>
    </row>
    <row r="23" spans="1:26" ht="14.25" customHeight="1">
      <c r="A23" s="40" t="s">
        <v>84</v>
      </c>
      <c r="B23" s="26">
        <v>376062</v>
      </c>
      <c r="C23" s="90">
        <v>369276</v>
      </c>
      <c r="D23" s="59">
        <f t="shared" si="2"/>
        <v>101.83764988788873</v>
      </c>
      <c r="E23" s="90">
        <v>107</v>
      </c>
      <c r="F23" s="73" t="s">
        <v>85</v>
      </c>
      <c r="G23" s="59" t="s">
        <v>85</v>
      </c>
      <c r="H23" s="90">
        <v>126958</v>
      </c>
      <c r="I23" s="90">
        <v>117863</v>
      </c>
      <c r="J23" s="59">
        <f t="shared" si="0"/>
        <v>107.71658620601885</v>
      </c>
      <c r="K23" s="90">
        <v>248997</v>
      </c>
      <c r="L23" s="90">
        <v>251413</v>
      </c>
      <c r="M23" s="59">
        <f t="shared" si="1"/>
        <v>99.03903139455795</v>
      </c>
      <c r="N23" s="237"/>
      <c r="O23" s="90"/>
      <c r="P23" s="90"/>
      <c r="Q23" s="90"/>
      <c r="R23" s="90"/>
      <c r="S23" s="73"/>
      <c r="T23" s="73"/>
      <c r="U23" s="90"/>
      <c r="V23" s="90"/>
      <c r="W23" s="163"/>
      <c r="X23" s="90"/>
      <c r="Y23" s="90"/>
      <c r="Z23" s="163"/>
    </row>
    <row r="24" spans="1:26" ht="12.75">
      <c r="A24" s="40" t="s">
        <v>116</v>
      </c>
      <c r="B24" s="26">
        <v>223</v>
      </c>
      <c r="C24" s="90">
        <v>258</v>
      </c>
      <c r="D24" s="59">
        <f t="shared" si="2"/>
        <v>86.43410852713178</v>
      </c>
      <c r="E24" s="73" t="s">
        <v>85</v>
      </c>
      <c r="F24" s="73" t="s">
        <v>85</v>
      </c>
      <c r="G24" s="59" t="s">
        <v>85</v>
      </c>
      <c r="H24" s="73" t="s">
        <v>85</v>
      </c>
      <c r="I24" s="90">
        <v>38</v>
      </c>
      <c r="J24" s="59" t="s">
        <v>85</v>
      </c>
      <c r="K24" s="90">
        <v>223</v>
      </c>
      <c r="L24" s="90">
        <v>220</v>
      </c>
      <c r="M24" s="59">
        <f t="shared" si="1"/>
        <v>101.36363636363636</v>
      </c>
      <c r="N24" s="237"/>
      <c r="O24" s="90"/>
      <c r="P24" s="73"/>
      <c r="Q24" s="73"/>
      <c r="R24" s="90"/>
      <c r="S24" s="73"/>
      <c r="T24" s="73"/>
      <c r="U24" s="73"/>
      <c r="V24" s="90"/>
      <c r="W24" s="73"/>
      <c r="X24" s="90"/>
      <c r="Y24" s="90"/>
      <c r="Z24" s="163"/>
    </row>
    <row r="25" spans="1:26" ht="12.75">
      <c r="A25" s="40" t="s">
        <v>86</v>
      </c>
      <c r="B25" s="26">
        <v>130</v>
      </c>
      <c r="C25" s="90">
        <v>160</v>
      </c>
      <c r="D25" s="318">
        <f t="shared" si="2"/>
        <v>81.25</v>
      </c>
      <c r="E25" s="73" t="s">
        <v>85</v>
      </c>
      <c r="F25" s="73" t="s">
        <v>85</v>
      </c>
      <c r="G25" s="318" t="s">
        <v>85</v>
      </c>
      <c r="H25" s="73" t="s">
        <v>85</v>
      </c>
      <c r="I25" s="73" t="s">
        <v>85</v>
      </c>
      <c r="J25" s="318" t="s">
        <v>85</v>
      </c>
      <c r="K25" s="90">
        <v>130</v>
      </c>
      <c r="L25" s="90">
        <v>160</v>
      </c>
      <c r="M25" s="318">
        <f t="shared" si="1"/>
        <v>81.25</v>
      </c>
      <c r="N25" s="237"/>
      <c r="O25" s="90"/>
      <c r="P25" s="73"/>
      <c r="Q25" s="73"/>
      <c r="R25" s="90"/>
      <c r="S25" s="73"/>
      <c r="T25" s="73"/>
      <c r="U25" s="73"/>
      <c r="V25" s="73"/>
      <c r="W25" s="73"/>
      <c r="X25" s="90"/>
      <c r="Y25" s="90"/>
      <c r="Z25" s="163"/>
    </row>
    <row r="26" spans="1:26" ht="12.75">
      <c r="A26" s="44" t="s">
        <v>87</v>
      </c>
      <c r="B26" s="94">
        <v>25274</v>
      </c>
      <c r="C26" s="96">
        <v>31554</v>
      </c>
      <c r="D26" s="319">
        <f t="shared" si="2"/>
        <v>80.09761044558535</v>
      </c>
      <c r="E26" s="88" t="s">
        <v>85</v>
      </c>
      <c r="F26" s="88" t="s">
        <v>85</v>
      </c>
      <c r="G26" s="319" t="s">
        <v>85</v>
      </c>
      <c r="H26" s="96">
        <v>1681</v>
      </c>
      <c r="I26" s="96">
        <v>1563</v>
      </c>
      <c r="J26" s="319">
        <f>H26/I26%</f>
        <v>107.54958413307742</v>
      </c>
      <c r="K26" s="96">
        <v>23593</v>
      </c>
      <c r="L26" s="96">
        <v>29991</v>
      </c>
      <c r="M26" s="319">
        <f t="shared" si="1"/>
        <v>78.66693341335733</v>
      </c>
      <c r="N26" s="237"/>
      <c r="O26" s="90"/>
      <c r="P26" s="73"/>
      <c r="Q26" s="90"/>
      <c r="R26" s="90"/>
      <c r="S26" s="73"/>
      <c r="T26" s="73"/>
      <c r="U26" s="90"/>
      <c r="V26" s="90"/>
      <c r="W26" s="163"/>
      <c r="X26" s="90"/>
      <c r="Y26" s="90"/>
      <c r="Z26" s="163"/>
    </row>
    <row r="27" spans="1:14" ht="12.75">
      <c r="A27" s="23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</row>
    <row r="28" ht="18.75" customHeight="1"/>
    <row r="29" spans="2:13" ht="12.75"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</row>
    <row r="30" spans="2:13" ht="12.75"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</row>
    <row r="31" spans="2:13" ht="12.75"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9"/>
  <sheetViews>
    <sheetView workbookViewId="0" topLeftCell="A1">
      <selection activeCell="S28" sqref="S28"/>
    </sheetView>
  </sheetViews>
  <sheetFormatPr defaultColWidth="9.00390625" defaultRowHeight="12.75"/>
  <cols>
    <col min="1" max="1" width="20.00390625" style="233" customWidth="1"/>
    <col min="2" max="2" width="9.75390625" style="233" customWidth="1"/>
    <col min="3" max="3" width="9.625" style="233" customWidth="1"/>
    <col min="4" max="6" width="8.875" style="233" customWidth="1"/>
    <col min="7" max="7" width="10.125" style="233" customWidth="1"/>
    <col min="8" max="8" width="9.875" style="233" customWidth="1"/>
    <col min="9" max="9" width="9.75390625" style="233" customWidth="1"/>
    <col min="10" max="10" width="10.625" style="233" customWidth="1"/>
    <col min="11" max="12" width="9.75390625" style="233" customWidth="1"/>
    <col min="13" max="13" width="8.75390625" style="233" customWidth="1"/>
    <col min="14" max="16384" width="9.125" style="233" customWidth="1"/>
  </cols>
  <sheetData>
    <row r="1" spans="1:13" ht="12.75">
      <c r="A1" s="323"/>
      <c r="B1" s="323"/>
      <c r="C1" s="323"/>
      <c r="D1" s="323"/>
      <c r="E1" s="323"/>
      <c r="F1" s="323"/>
      <c r="G1" s="323"/>
      <c r="H1" s="324"/>
      <c r="I1" s="323"/>
      <c r="J1" s="323"/>
      <c r="K1" s="323"/>
      <c r="L1" s="323"/>
      <c r="M1" s="325"/>
    </row>
    <row r="2" spans="1:13" ht="16.5" customHeight="1">
      <c r="A2" s="398" t="s">
        <v>181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</row>
    <row r="3" spans="2:13" ht="15.75" customHeight="1"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13" t="s">
        <v>69</v>
      </c>
    </row>
    <row r="4" spans="1:13" ht="15.75" customHeight="1">
      <c r="A4" s="396"/>
      <c r="B4" s="415" t="s">
        <v>149</v>
      </c>
      <c r="C4" s="415"/>
      <c r="D4" s="415"/>
      <c r="E4" s="415" t="s">
        <v>151</v>
      </c>
      <c r="F4" s="415"/>
      <c r="G4" s="416"/>
      <c r="H4" s="416"/>
      <c r="I4" s="416"/>
      <c r="J4" s="416"/>
      <c r="K4" s="416"/>
      <c r="L4" s="416"/>
      <c r="M4" s="417"/>
    </row>
    <row r="5" spans="1:13" ht="15.75" customHeight="1">
      <c r="A5" s="397"/>
      <c r="B5" s="415"/>
      <c r="C5" s="415"/>
      <c r="D5" s="415"/>
      <c r="E5" s="415" t="s">
        <v>150</v>
      </c>
      <c r="F5" s="415"/>
      <c r="G5" s="415"/>
      <c r="H5" s="415" t="s">
        <v>152</v>
      </c>
      <c r="I5" s="415"/>
      <c r="J5" s="415"/>
      <c r="K5" s="415" t="s">
        <v>153</v>
      </c>
      <c r="L5" s="415"/>
      <c r="M5" s="418"/>
    </row>
    <row r="6" spans="1:14" ht="39.75" customHeight="1">
      <c r="A6" s="414"/>
      <c r="B6" s="353" t="s">
        <v>159</v>
      </c>
      <c r="C6" s="353" t="s">
        <v>160</v>
      </c>
      <c r="D6" s="353" t="s">
        <v>161</v>
      </c>
      <c r="E6" s="353" t="s">
        <v>159</v>
      </c>
      <c r="F6" s="353" t="s">
        <v>160</v>
      </c>
      <c r="G6" s="353" t="s">
        <v>161</v>
      </c>
      <c r="H6" s="353" t="s">
        <v>159</v>
      </c>
      <c r="I6" s="353" t="s">
        <v>160</v>
      </c>
      <c r="J6" s="353" t="s">
        <v>161</v>
      </c>
      <c r="K6" s="353" t="s">
        <v>159</v>
      </c>
      <c r="L6" s="353" t="s">
        <v>160</v>
      </c>
      <c r="M6" s="35" t="s">
        <v>161</v>
      </c>
      <c r="N6" s="236"/>
    </row>
    <row r="7" spans="1:26" ht="12.75">
      <c r="A7" s="327" t="s">
        <v>70</v>
      </c>
      <c r="B7" s="343">
        <f>E7+H7+K7</f>
        <v>40585</v>
      </c>
      <c r="C7" s="343">
        <f>F7+I7+L7</f>
        <v>40269.6</v>
      </c>
      <c r="D7" s="343">
        <f>B7/C7%</f>
        <v>100.7832210898544</v>
      </c>
      <c r="E7" s="343">
        <v>1781.6</v>
      </c>
      <c r="F7" s="343">
        <v>1626.3</v>
      </c>
      <c r="G7" s="343">
        <f>E7/F7%</f>
        <v>109.54928365000308</v>
      </c>
      <c r="H7" s="343">
        <f>SUM(H8:H27)</f>
        <v>16753.600000000002</v>
      </c>
      <c r="I7" s="343">
        <f>SUM(I8:I27)</f>
        <v>16340.5</v>
      </c>
      <c r="J7" s="343">
        <f>H7/I7%</f>
        <v>102.52807441632754</v>
      </c>
      <c r="K7" s="343">
        <f>SUM(K8:K27)</f>
        <v>22049.800000000003</v>
      </c>
      <c r="L7" s="343">
        <f>SUM(L8:L27)</f>
        <v>22302.8</v>
      </c>
      <c r="M7" s="343">
        <f>K7/L7%</f>
        <v>98.86561328622417</v>
      </c>
      <c r="N7" s="237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</row>
    <row r="8" spans="1:26" ht="12.75">
      <c r="A8" s="200" t="s">
        <v>113</v>
      </c>
      <c r="B8" s="82">
        <f aca="true" t="shared" si="0" ref="B8:B24">E8+H8+K8</f>
        <v>2313.8</v>
      </c>
      <c r="C8" s="82">
        <f aca="true" t="shared" si="1" ref="C8:C24">F8+I8+L8</f>
        <v>2549.9</v>
      </c>
      <c r="D8" s="82">
        <f aca="true" t="shared" si="2" ref="D8:D27">B8/C8%</f>
        <v>90.74081336523001</v>
      </c>
      <c r="E8" s="82">
        <v>50.8</v>
      </c>
      <c r="F8" s="82">
        <v>39.4</v>
      </c>
      <c r="G8" s="82">
        <f aca="true" t="shared" si="3" ref="G8:G24">E8/F8%</f>
        <v>128.93401015228426</v>
      </c>
      <c r="H8" s="82">
        <v>1311</v>
      </c>
      <c r="I8" s="82">
        <v>1387.3</v>
      </c>
      <c r="J8" s="82">
        <f aca="true" t="shared" si="4" ref="J8:J27">H8/I8%</f>
        <v>94.50010812369351</v>
      </c>
      <c r="K8" s="82">
        <v>952</v>
      </c>
      <c r="L8" s="82">
        <v>1123.2</v>
      </c>
      <c r="M8" s="82">
        <f aca="true" t="shared" si="5" ref="M8:M27">K8/L8%</f>
        <v>84.75783475783474</v>
      </c>
      <c r="N8" s="237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</row>
    <row r="9" spans="1:26" ht="12.75">
      <c r="A9" s="40" t="s">
        <v>71</v>
      </c>
      <c r="B9" s="82">
        <f t="shared" si="0"/>
        <v>1073.6</v>
      </c>
      <c r="C9" s="82">
        <f t="shared" si="1"/>
        <v>1062.3</v>
      </c>
      <c r="D9" s="82">
        <f t="shared" si="2"/>
        <v>101.06372964322696</v>
      </c>
      <c r="E9" s="82">
        <v>65.3</v>
      </c>
      <c r="F9" s="82">
        <v>61.5</v>
      </c>
      <c r="G9" s="82">
        <f t="shared" si="3"/>
        <v>106.17886178861788</v>
      </c>
      <c r="H9" s="82">
        <v>153.3</v>
      </c>
      <c r="I9" s="82">
        <v>150.9</v>
      </c>
      <c r="J9" s="82">
        <f t="shared" si="4"/>
        <v>101.59045725646124</v>
      </c>
      <c r="K9" s="82">
        <v>855</v>
      </c>
      <c r="L9" s="82">
        <v>849.9</v>
      </c>
      <c r="M9" s="82">
        <f t="shared" si="5"/>
        <v>100.60007059654076</v>
      </c>
      <c r="N9" s="237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</row>
    <row r="10" spans="1:26" ht="12.75">
      <c r="A10" s="40" t="s">
        <v>72</v>
      </c>
      <c r="B10" s="82">
        <f t="shared" si="0"/>
        <v>3051.7</v>
      </c>
      <c r="C10" s="82">
        <f t="shared" si="1"/>
        <v>3002.6000000000004</v>
      </c>
      <c r="D10" s="82">
        <f t="shared" si="2"/>
        <v>101.63524945047624</v>
      </c>
      <c r="E10" s="82">
        <v>167.6</v>
      </c>
      <c r="F10" s="82">
        <v>146.2</v>
      </c>
      <c r="G10" s="82">
        <f t="shared" si="3"/>
        <v>114.6374829001368</v>
      </c>
      <c r="H10" s="82">
        <v>1442</v>
      </c>
      <c r="I10" s="82">
        <v>1456.7</v>
      </c>
      <c r="J10" s="82">
        <f t="shared" si="4"/>
        <v>98.99086977414704</v>
      </c>
      <c r="K10" s="82">
        <v>1442.1</v>
      </c>
      <c r="L10" s="82">
        <v>1399.7</v>
      </c>
      <c r="M10" s="82">
        <f t="shared" si="5"/>
        <v>103.02922054726012</v>
      </c>
      <c r="N10" s="237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</row>
    <row r="11" spans="1:26" ht="12.75">
      <c r="A11" s="40" t="s">
        <v>73</v>
      </c>
      <c r="B11" s="82">
        <f t="shared" si="0"/>
        <v>5423</v>
      </c>
      <c r="C11" s="82">
        <f t="shared" si="1"/>
        <v>5236.9</v>
      </c>
      <c r="D11" s="82">
        <f t="shared" si="2"/>
        <v>103.55362905535718</v>
      </c>
      <c r="E11" s="82">
        <v>130.5</v>
      </c>
      <c r="F11" s="82">
        <v>137.9</v>
      </c>
      <c r="G11" s="82">
        <f t="shared" si="3"/>
        <v>94.63379260333575</v>
      </c>
      <c r="H11" s="82">
        <v>3463.9</v>
      </c>
      <c r="I11" s="82">
        <v>3312.4</v>
      </c>
      <c r="J11" s="82">
        <f t="shared" si="4"/>
        <v>104.57372298031638</v>
      </c>
      <c r="K11" s="82">
        <v>1828.6</v>
      </c>
      <c r="L11" s="82">
        <v>1786.6</v>
      </c>
      <c r="M11" s="82">
        <f t="shared" si="5"/>
        <v>102.35083398634278</v>
      </c>
      <c r="N11" s="237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</row>
    <row r="12" spans="1:26" ht="12.75">
      <c r="A12" s="40" t="s">
        <v>74</v>
      </c>
      <c r="B12" s="82">
        <f t="shared" si="0"/>
        <v>822.2</v>
      </c>
      <c r="C12" s="82">
        <f t="shared" si="1"/>
        <v>833.3</v>
      </c>
      <c r="D12" s="82">
        <f t="shared" si="2"/>
        <v>98.66794671786872</v>
      </c>
      <c r="E12" s="82">
        <v>44</v>
      </c>
      <c r="F12" s="82">
        <v>45.3</v>
      </c>
      <c r="G12" s="82">
        <f t="shared" si="3"/>
        <v>97.13024282560707</v>
      </c>
      <c r="H12" s="82">
        <v>392</v>
      </c>
      <c r="I12" s="82">
        <v>398.3</v>
      </c>
      <c r="J12" s="82">
        <f t="shared" si="4"/>
        <v>98.41827768014059</v>
      </c>
      <c r="K12" s="82">
        <v>386.2</v>
      </c>
      <c r="L12" s="82">
        <v>389.7</v>
      </c>
      <c r="M12" s="82">
        <f t="shared" si="5"/>
        <v>99.10187323582242</v>
      </c>
      <c r="N12" s="237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</row>
    <row r="13" spans="1:26" ht="12.75">
      <c r="A13" s="40" t="s">
        <v>75</v>
      </c>
      <c r="B13" s="82">
        <f t="shared" si="0"/>
        <v>2115.8</v>
      </c>
      <c r="C13" s="82">
        <f t="shared" si="1"/>
        <v>2069.8</v>
      </c>
      <c r="D13" s="82">
        <f t="shared" si="2"/>
        <v>102.22243695043</v>
      </c>
      <c r="E13" s="82">
        <v>72.1</v>
      </c>
      <c r="F13" s="82">
        <v>54.1</v>
      </c>
      <c r="G13" s="82">
        <f t="shared" si="3"/>
        <v>133.271719038817</v>
      </c>
      <c r="H13" s="82">
        <v>1054.4</v>
      </c>
      <c r="I13" s="82">
        <v>990.2</v>
      </c>
      <c r="J13" s="82">
        <f t="shared" si="4"/>
        <v>106.48353867905473</v>
      </c>
      <c r="K13" s="82">
        <v>989.3</v>
      </c>
      <c r="L13" s="82">
        <v>1025.5</v>
      </c>
      <c r="M13" s="82">
        <f t="shared" si="5"/>
        <v>96.4700146270112</v>
      </c>
      <c r="N13" s="237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</row>
    <row r="14" spans="1:26" ht="12.75">
      <c r="A14" s="40" t="s">
        <v>76</v>
      </c>
      <c r="B14" s="82">
        <f t="shared" si="0"/>
        <v>6078.1</v>
      </c>
      <c r="C14" s="82">
        <f t="shared" si="1"/>
        <v>6019.6</v>
      </c>
      <c r="D14" s="82">
        <f t="shared" si="2"/>
        <v>100.9718253704565</v>
      </c>
      <c r="E14" s="82">
        <v>233.9</v>
      </c>
      <c r="F14" s="82">
        <v>227</v>
      </c>
      <c r="G14" s="82">
        <f t="shared" si="3"/>
        <v>103.03964757709251</v>
      </c>
      <c r="H14" s="82">
        <v>2308.3</v>
      </c>
      <c r="I14" s="82">
        <v>2296.7</v>
      </c>
      <c r="J14" s="82">
        <f t="shared" si="4"/>
        <v>100.50507249531938</v>
      </c>
      <c r="K14" s="82">
        <v>3535.9</v>
      </c>
      <c r="L14" s="82">
        <v>3495.9</v>
      </c>
      <c r="M14" s="82">
        <f t="shared" si="5"/>
        <v>101.14419748848651</v>
      </c>
      <c r="N14" s="237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</row>
    <row r="15" spans="1:26" ht="12.75">
      <c r="A15" s="40" t="s">
        <v>114</v>
      </c>
      <c r="B15" s="82">
        <f t="shared" si="0"/>
        <v>3981.7</v>
      </c>
      <c r="C15" s="82">
        <f t="shared" si="1"/>
        <v>3830.8</v>
      </c>
      <c r="D15" s="82">
        <f t="shared" si="2"/>
        <v>103.93912498694789</v>
      </c>
      <c r="E15" s="82">
        <v>290</v>
      </c>
      <c r="F15" s="82">
        <v>213.6</v>
      </c>
      <c r="G15" s="82">
        <f t="shared" si="3"/>
        <v>135.76779026217227</v>
      </c>
      <c r="H15" s="82">
        <v>1864.5</v>
      </c>
      <c r="I15" s="82">
        <v>1810</v>
      </c>
      <c r="J15" s="82">
        <f t="shared" si="4"/>
        <v>103.0110497237569</v>
      </c>
      <c r="K15" s="82">
        <v>1827.2</v>
      </c>
      <c r="L15" s="82">
        <v>1807.2</v>
      </c>
      <c r="M15" s="82">
        <f t="shared" si="5"/>
        <v>101.10668437361664</v>
      </c>
      <c r="N15" s="237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</row>
    <row r="16" spans="1:26" ht="12.75">
      <c r="A16" s="40" t="s">
        <v>77</v>
      </c>
      <c r="B16" s="82">
        <f t="shared" si="0"/>
        <v>1377.8</v>
      </c>
      <c r="C16" s="82">
        <f t="shared" si="1"/>
        <v>1343.5</v>
      </c>
      <c r="D16" s="82">
        <f t="shared" si="2"/>
        <v>102.55303312244138</v>
      </c>
      <c r="E16" s="82">
        <v>53.4</v>
      </c>
      <c r="F16" s="82">
        <v>39.7</v>
      </c>
      <c r="G16" s="82">
        <f t="shared" si="3"/>
        <v>134.5088161209068</v>
      </c>
      <c r="H16" s="82">
        <v>658.9</v>
      </c>
      <c r="I16" s="82">
        <v>639.2</v>
      </c>
      <c r="J16" s="82">
        <f t="shared" si="4"/>
        <v>103.08197747183979</v>
      </c>
      <c r="K16" s="82">
        <v>665.5</v>
      </c>
      <c r="L16" s="82">
        <v>664.6</v>
      </c>
      <c r="M16" s="82">
        <f t="shared" si="5"/>
        <v>100.13541980138429</v>
      </c>
      <c r="N16" s="237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</row>
    <row r="17" spans="1:26" ht="14.25" customHeight="1">
      <c r="A17" s="40" t="s">
        <v>78</v>
      </c>
      <c r="B17" s="82">
        <f t="shared" si="0"/>
        <v>544.9</v>
      </c>
      <c r="C17" s="82">
        <f t="shared" si="1"/>
        <v>572.2</v>
      </c>
      <c r="D17" s="82">
        <f t="shared" si="2"/>
        <v>95.22894092974484</v>
      </c>
      <c r="E17" s="82">
        <v>13</v>
      </c>
      <c r="F17" s="82">
        <v>9.9</v>
      </c>
      <c r="G17" s="82">
        <f t="shared" si="3"/>
        <v>131.3131313131313</v>
      </c>
      <c r="H17" s="82">
        <v>129.9</v>
      </c>
      <c r="I17" s="82">
        <v>115.9</v>
      </c>
      <c r="J17" s="82">
        <f t="shared" si="4"/>
        <v>112.07937877480587</v>
      </c>
      <c r="K17" s="82">
        <v>402</v>
      </c>
      <c r="L17" s="82">
        <v>446.4</v>
      </c>
      <c r="M17" s="82">
        <f t="shared" si="5"/>
        <v>90.05376344086022</v>
      </c>
      <c r="N17" s="237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</row>
    <row r="18" spans="1:26" ht="14.25" customHeight="1">
      <c r="A18" s="40" t="s">
        <v>79</v>
      </c>
      <c r="B18" s="82">
        <f t="shared" si="0"/>
        <v>750.9</v>
      </c>
      <c r="C18" s="82">
        <f t="shared" si="1"/>
        <v>657</v>
      </c>
      <c r="D18" s="82">
        <f t="shared" si="2"/>
        <v>114.29223744292237</v>
      </c>
      <c r="E18" s="82">
        <v>5.2</v>
      </c>
      <c r="F18" s="82">
        <v>4.6</v>
      </c>
      <c r="G18" s="82">
        <f t="shared" si="3"/>
        <v>113.04347826086958</v>
      </c>
      <c r="H18" s="82">
        <v>238.9</v>
      </c>
      <c r="I18" s="82">
        <v>190.6</v>
      </c>
      <c r="J18" s="82">
        <f t="shared" si="4"/>
        <v>125.34102833158448</v>
      </c>
      <c r="K18" s="82">
        <v>506.8</v>
      </c>
      <c r="L18" s="82">
        <v>461.8</v>
      </c>
      <c r="M18" s="82">
        <f t="shared" si="5"/>
        <v>109.7444781290602</v>
      </c>
      <c r="N18" s="237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</row>
    <row r="19" spans="1:26" s="238" customFormat="1" ht="12">
      <c r="A19" s="40" t="s">
        <v>80</v>
      </c>
      <c r="B19" s="82">
        <f t="shared" si="0"/>
        <v>632.3</v>
      </c>
      <c r="C19" s="82">
        <f t="shared" si="1"/>
        <v>638.3</v>
      </c>
      <c r="D19" s="82">
        <f t="shared" si="2"/>
        <v>99.0600031333229</v>
      </c>
      <c r="E19" s="82">
        <v>4.1</v>
      </c>
      <c r="F19" s="82">
        <v>10.1</v>
      </c>
      <c r="G19" s="82">
        <f t="shared" si="3"/>
        <v>40.59405940594059</v>
      </c>
      <c r="H19" s="82">
        <v>256.9</v>
      </c>
      <c r="I19" s="82">
        <v>256.9</v>
      </c>
      <c r="J19" s="82">
        <f t="shared" si="4"/>
        <v>100</v>
      </c>
      <c r="K19" s="82">
        <v>371.3</v>
      </c>
      <c r="L19" s="82">
        <v>371.3</v>
      </c>
      <c r="M19" s="82">
        <f t="shared" si="5"/>
        <v>100</v>
      </c>
      <c r="N19" s="237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</row>
    <row r="20" spans="1:26" ht="14.25" customHeight="1">
      <c r="A20" s="40" t="s">
        <v>81</v>
      </c>
      <c r="B20" s="82">
        <f t="shared" si="0"/>
        <v>1028.1</v>
      </c>
      <c r="C20" s="82">
        <f t="shared" si="1"/>
        <v>1020.5</v>
      </c>
      <c r="D20" s="82">
        <f t="shared" si="2"/>
        <v>100.74473297403233</v>
      </c>
      <c r="E20" s="82">
        <v>14.6</v>
      </c>
      <c r="F20" s="82">
        <v>17.5</v>
      </c>
      <c r="G20" s="82">
        <f t="shared" si="3"/>
        <v>83.42857142857143</v>
      </c>
      <c r="H20" s="82">
        <v>337.4</v>
      </c>
      <c r="I20" s="82">
        <v>330.2</v>
      </c>
      <c r="J20" s="82">
        <f t="shared" si="4"/>
        <v>102.18049666868563</v>
      </c>
      <c r="K20" s="82">
        <v>676.1</v>
      </c>
      <c r="L20" s="82">
        <v>672.8</v>
      </c>
      <c r="M20" s="82">
        <f t="shared" si="5"/>
        <v>100.49048751486326</v>
      </c>
      <c r="N20" s="237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</row>
    <row r="21" spans="1:26" ht="14.25" customHeight="1">
      <c r="A21" s="40" t="s">
        <v>82</v>
      </c>
      <c r="B21" s="82">
        <f t="shared" si="0"/>
        <v>784.7</v>
      </c>
      <c r="C21" s="82">
        <f t="shared" si="1"/>
        <v>765.8</v>
      </c>
      <c r="D21" s="82">
        <f t="shared" si="2"/>
        <v>102.46800731261428</v>
      </c>
      <c r="E21" s="82">
        <v>9.6</v>
      </c>
      <c r="F21" s="82">
        <v>6.6</v>
      </c>
      <c r="G21" s="82">
        <f t="shared" si="3"/>
        <v>145.45454545454544</v>
      </c>
      <c r="H21" s="82">
        <v>72.6</v>
      </c>
      <c r="I21" s="82">
        <v>68.8</v>
      </c>
      <c r="J21" s="82">
        <f t="shared" si="4"/>
        <v>105.52325581395348</v>
      </c>
      <c r="K21" s="82">
        <v>702.5</v>
      </c>
      <c r="L21" s="82">
        <v>690.4</v>
      </c>
      <c r="M21" s="82">
        <f t="shared" si="5"/>
        <v>101.75260718424101</v>
      </c>
      <c r="N21" s="237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</row>
    <row r="22" spans="1:26" ht="14.25" customHeight="1">
      <c r="A22" s="40" t="s">
        <v>83</v>
      </c>
      <c r="B22" s="82">
        <f t="shared" si="0"/>
        <v>8456.8</v>
      </c>
      <c r="C22" s="82">
        <f t="shared" si="1"/>
        <v>8462</v>
      </c>
      <c r="D22" s="82">
        <f t="shared" si="2"/>
        <v>99.93854880642873</v>
      </c>
      <c r="E22" s="82">
        <v>608.9</v>
      </c>
      <c r="F22" s="82">
        <v>602.1</v>
      </c>
      <c r="G22" s="82">
        <f t="shared" si="3"/>
        <v>101.12938050157781</v>
      </c>
      <c r="H22" s="82">
        <v>2076.5</v>
      </c>
      <c r="I22" s="82">
        <v>1938.9</v>
      </c>
      <c r="J22" s="82">
        <f t="shared" si="4"/>
        <v>107.09680746815205</v>
      </c>
      <c r="K22" s="82">
        <v>5771.4</v>
      </c>
      <c r="L22" s="82">
        <v>5921</v>
      </c>
      <c r="M22" s="82">
        <f t="shared" si="5"/>
        <v>97.47339976355345</v>
      </c>
      <c r="N22" s="237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</row>
    <row r="23" spans="1:26" ht="14.25" customHeight="1">
      <c r="A23" s="200" t="s">
        <v>115</v>
      </c>
      <c r="B23" s="82">
        <f t="shared" si="0"/>
        <v>645.9</v>
      </c>
      <c r="C23" s="82">
        <f t="shared" si="1"/>
        <v>646.3</v>
      </c>
      <c r="D23" s="82">
        <f t="shared" si="2"/>
        <v>99.93810923719636</v>
      </c>
      <c r="E23" s="82">
        <v>17</v>
      </c>
      <c r="F23" s="82">
        <v>9.3</v>
      </c>
      <c r="G23" s="82">
        <f t="shared" si="3"/>
        <v>182.79569892473117</v>
      </c>
      <c r="H23" s="82">
        <v>454.5</v>
      </c>
      <c r="I23" s="82">
        <v>464.8</v>
      </c>
      <c r="J23" s="82">
        <f t="shared" si="4"/>
        <v>97.78399311531842</v>
      </c>
      <c r="K23" s="82">
        <v>174.4</v>
      </c>
      <c r="L23" s="82">
        <v>172.2</v>
      </c>
      <c r="M23" s="82">
        <f t="shared" si="5"/>
        <v>101.27758420441347</v>
      </c>
      <c r="N23" s="237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</row>
    <row r="24" spans="1:26" ht="14.25" customHeight="1">
      <c r="A24" s="40" t="s">
        <v>84</v>
      </c>
      <c r="B24" s="82">
        <f t="shared" si="0"/>
        <v>1317.4</v>
      </c>
      <c r="C24" s="82">
        <f t="shared" si="1"/>
        <v>1372.8999999999999</v>
      </c>
      <c r="D24" s="82">
        <f t="shared" si="2"/>
        <v>95.95746230606746</v>
      </c>
      <c r="E24" s="82">
        <v>1.6</v>
      </c>
      <c r="F24" s="82">
        <v>1.8</v>
      </c>
      <c r="G24" s="82">
        <f t="shared" si="3"/>
        <v>88.88888888888889</v>
      </c>
      <c r="H24" s="82">
        <v>533.9</v>
      </c>
      <c r="I24" s="82">
        <v>527.8</v>
      </c>
      <c r="J24" s="82">
        <f t="shared" si="4"/>
        <v>101.15574081091323</v>
      </c>
      <c r="K24" s="82">
        <v>781.9</v>
      </c>
      <c r="L24" s="82">
        <v>843.3</v>
      </c>
      <c r="M24" s="82">
        <f t="shared" si="5"/>
        <v>92.71907980552591</v>
      </c>
      <c r="N24" s="237"/>
      <c r="O24" s="163"/>
      <c r="P24" s="163"/>
      <c r="Q24" s="163"/>
      <c r="R24" s="163"/>
      <c r="S24" s="73"/>
      <c r="T24" s="73"/>
      <c r="U24" s="163"/>
      <c r="V24" s="163"/>
      <c r="W24" s="163"/>
      <c r="X24" s="163"/>
      <c r="Y24" s="163"/>
      <c r="Z24" s="163"/>
    </row>
    <row r="25" spans="1:26" ht="12.75">
      <c r="A25" s="40" t="s">
        <v>116</v>
      </c>
      <c r="B25" s="82">
        <f>K25</f>
        <v>0.5</v>
      </c>
      <c r="C25" s="82">
        <f>I25+L25</f>
        <v>0.5</v>
      </c>
      <c r="D25" s="82">
        <f t="shared" si="2"/>
        <v>100</v>
      </c>
      <c r="E25" s="82" t="s">
        <v>85</v>
      </c>
      <c r="F25" s="82" t="s">
        <v>85</v>
      </c>
      <c r="G25" s="82" t="s">
        <v>85</v>
      </c>
      <c r="H25" s="82" t="s">
        <v>85</v>
      </c>
      <c r="I25" s="82">
        <v>0.2</v>
      </c>
      <c r="J25" s="82" t="s">
        <v>85</v>
      </c>
      <c r="K25" s="82">
        <v>0.5</v>
      </c>
      <c r="L25" s="82">
        <v>0.3</v>
      </c>
      <c r="M25" s="82">
        <f t="shared" si="5"/>
        <v>166.66666666666666</v>
      </c>
      <c r="N25" s="89"/>
      <c r="O25" s="163"/>
      <c r="P25" s="163"/>
      <c r="Q25" s="163"/>
      <c r="R25" s="73"/>
      <c r="S25" s="73"/>
      <c r="T25" s="73"/>
      <c r="U25" s="73"/>
      <c r="V25" s="163"/>
      <c r="W25" s="73"/>
      <c r="X25" s="163"/>
      <c r="Y25" s="163"/>
      <c r="Z25" s="163"/>
    </row>
    <row r="26" spans="1:27" ht="12.75">
      <c r="A26" s="40" t="s">
        <v>86</v>
      </c>
      <c r="B26" s="82">
        <f>+K26</f>
        <v>1.1</v>
      </c>
      <c r="C26" s="82">
        <f>L26</f>
        <v>1</v>
      </c>
      <c r="D26" s="82">
        <f t="shared" si="2"/>
        <v>110</v>
      </c>
      <c r="E26" s="82" t="s">
        <v>85</v>
      </c>
      <c r="F26" s="82" t="s">
        <v>85</v>
      </c>
      <c r="G26" s="82" t="s">
        <v>85</v>
      </c>
      <c r="H26" s="82" t="s">
        <v>85</v>
      </c>
      <c r="I26" s="82" t="s">
        <v>85</v>
      </c>
      <c r="J26" s="82" t="s">
        <v>85</v>
      </c>
      <c r="K26" s="82">
        <v>1.1</v>
      </c>
      <c r="L26" s="82">
        <v>1</v>
      </c>
      <c r="M26" s="82">
        <f t="shared" si="5"/>
        <v>110</v>
      </c>
      <c r="N26" s="236"/>
      <c r="O26" s="163"/>
      <c r="P26" s="163"/>
      <c r="Q26" s="163"/>
      <c r="R26" s="73"/>
      <c r="S26" s="73"/>
      <c r="T26" s="73"/>
      <c r="U26" s="73"/>
      <c r="V26" s="73"/>
      <c r="W26" s="73"/>
      <c r="X26" s="163"/>
      <c r="Y26" s="163"/>
      <c r="Z26" s="163"/>
      <c r="AA26" s="236"/>
    </row>
    <row r="27" spans="1:27" ht="12.75">
      <c r="A27" s="44" t="s">
        <v>87</v>
      </c>
      <c r="B27" s="83">
        <f>H27+K27</f>
        <v>184.7</v>
      </c>
      <c r="C27" s="83">
        <f>I27+L27</f>
        <v>184.7</v>
      </c>
      <c r="D27" s="83">
        <f t="shared" si="2"/>
        <v>100</v>
      </c>
      <c r="E27" s="83" t="s">
        <v>85</v>
      </c>
      <c r="F27" s="83" t="s">
        <v>85</v>
      </c>
      <c r="G27" s="83" t="s">
        <v>85</v>
      </c>
      <c r="H27" s="83">
        <v>4.7</v>
      </c>
      <c r="I27" s="83">
        <v>4.7</v>
      </c>
      <c r="J27" s="83">
        <f t="shared" si="4"/>
        <v>100</v>
      </c>
      <c r="K27" s="83">
        <v>180</v>
      </c>
      <c r="L27" s="83">
        <v>180</v>
      </c>
      <c r="M27" s="83">
        <f t="shared" si="5"/>
        <v>100</v>
      </c>
      <c r="N27" s="236"/>
      <c r="O27" s="163"/>
      <c r="P27" s="163"/>
      <c r="Q27" s="163"/>
      <c r="R27" s="73"/>
      <c r="S27" s="73"/>
      <c r="T27" s="73"/>
      <c r="U27" s="163"/>
      <c r="V27" s="163"/>
      <c r="W27" s="163"/>
      <c r="X27" s="163"/>
      <c r="Y27" s="163"/>
      <c r="Z27" s="163"/>
      <c r="AA27" s="236"/>
    </row>
    <row r="28" spans="2:27" ht="12.75">
      <c r="B28" s="81"/>
      <c r="C28" s="81"/>
      <c r="D28" s="328"/>
      <c r="E28" s="223"/>
      <c r="F28" s="17"/>
      <c r="G28" s="328"/>
      <c r="H28" s="223"/>
      <c r="I28" s="17"/>
      <c r="J28" s="328"/>
      <c r="K28" s="223"/>
      <c r="L28" s="17"/>
      <c r="M28" s="328"/>
      <c r="N28" s="236"/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236"/>
    </row>
    <row r="29" spans="1:27" s="130" customFormat="1" ht="12.75">
      <c r="A29" s="330"/>
      <c r="E29" s="331"/>
      <c r="H29" s="331"/>
      <c r="K29" s="3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</row>
    <row r="30" spans="5:27" s="130" customFormat="1" ht="12.75">
      <c r="E30" s="331"/>
      <c r="H30" s="331"/>
      <c r="K30" s="3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</row>
    <row r="31" spans="1:27" ht="12.75">
      <c r="A31" s="232"/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</row>
    <row r="32" spans="1:27" ht="12.75">
      <c r="A32" s="232"/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</row>
    <row r="33" spans="1:27" ht="12.75">
      <c r="A33" s="232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</row>
    <row r="34" spans="1:13" ht="12.75">
      <c r="A34" s="232"/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</row>
    <row r="35" spans="1:13" ht="12.75">
      <c r="A35" s="232"/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</row>
    <row r="36" spans="1:13" ht="12.75">
      <c r="A36" s="232"/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</row>
    <row r="37" spans="1:13" ht="12.75">
      <c r="A37" s="232"/>
      <c r="B37" s="223"/>
      <c r="C37" s="224"/>
      <c r="D37" s="223"/>
      <c r="E37" s="223"/>
      <c r="F37" s="224"/>
      <c r="G37" s="223"/>
      <c r="H37" s="223"/>
      <c r="I37" s="224"/>
      <c r="J37" s="223"/>
      <c r="K37" s="223"/>
      <c r="L37" s="224"/>
      <c r="M37" s="223"/>
    </row>
    <row r="38" spans="1:13" ht="12.75">
      <c r="A38" s="232"/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</row>
    <row r="39" spans="1:13" ht="12.75">
      <c r="A39" s="232"/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</row>
    <row r="40" spans="1:13" ht="12.75">
      <c r="A40" s="232"/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</row>
    <row r="41" spans="1:13" ht="12.75">
      <c r="A41" s="232"/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</row>
    <row r="42" spans="1:13" ht="12.75">
      <c r="A42" s="232"/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</row>
    <row r="43" spans="1:13" ht="12.75">
      <c r="A43" s="232"/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</row>
    <row r="44" spans="1:13" ht="12.75">
      <c r="A44" s="232"/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</row>
    <row r="45" spans="1:13" ht="12.75">
      <c r="A45" s="232"/>
      <c r="B45" s="223"/>
      <c r="C45" s="224"/>
      <c r="D45" s="223"/>
      <c r="E45" s="223"/>
      <c r="F45" s="224"/>
      <c r="G45" s="223"/>
      <c r="H45" s="223"/>
      <c r="I45" s="224"/>
      <c r="J45" s="223"/>
      <c r="K45" s="223"/>
      <c r="L45" s="224"/>
      <c r="M45" s="223"/>
    </row>
    <row r="46" spans="1:13" ht="12.75">
      <c r="A46" s="232"/>
      <c r="B46" s="223"/>
      <c r="C46" s="223"/>
      <c r="D46" s="223"/>
      <c r="E46" s="223"/>
      <c r="F46" s="223"/>
      <c r="G46" s="224"/>
      <c r="H46" s="223"/>
      <c r="I46" s="223"/>
      <c r="J46" s="223"/>
      <c r="K46" s="223"/>
      <c r="L46" s="223"/>
      <c r="M46" s="223"/>
    </row>
    <row r="47" spans="1:13" ht="12.75">
      <c r="A47" s="232"/>
      <c r="B47" s="223"/>
      <c r="C47" s="223"/>
      <c r="D47" s="223"/>
      <c r="E47" s="224"/>
      <c r="F47" s="224"/>
      <c r="G47" s="224"/>
      <c r="H47" s="224"/>
      <c r="I47" s="223"/>
      <c r="J47" s="224"/>
      <c r="K47" s="223"/>
      <c r="L47" s="223"/>
      <c r="M47" s="223"/>
    </row>
    <row r="48" spans="1:13" ht="12.75">
      <c r="A48" s="232"/>
      <c r="B48" s="223"/>
      <c r="C48" s="223"/>
      <c r="D48" s="223"/>
      <c r="E48" s="224"/>
      <c r="F48" s="224"/>
      <c r="G48" s="224"/>
      <c r="H48" s="224"/>
      <c r="I48" s="224"/>
      <c r="J48" s="224"/>
      <c r="K48" s="223"/>
      <c r="L48" s="223"/>
      <c r="M48" s="223"/>
    </row>
    <row r="49" spans="1:13" ht="12.75">
      <c r="A49" s="232"/>
      <c r="B49" s="223"/>
      <c r="C49" s="223"/>
      <c r="D49" s="223"/>
      <c r="E49" s="224"/>
      <c r="F49" s="224"/>
      <c r="G49" s="224"/>
      <c r="H49" s="223"/>
      <c r="I49" s="223"/>
      <c r="J49" s="223"/>
      <c r="K49" s="223"/>
      <c r="L49" s="223"/>
      <c r="M49" s="223"/>
    </row>
  </sheetData>
  <sheetProtection/>
  <mergeCells count="7">
    <mergeCell ref="A2:M2"/>
    <mergeCell ref="A4:A6"/>
    <mergeCell ref="B4:D5"/>
    <mergeCell ref="E4:M4"/>
    <mergeCell ref="E5:G5"/>
    <mergeCell ref="H5:J5"/>
    <mergeCell ref="K5:M5"/>
  </mergeCells>
  <printOptions/>
  <pageMargins left="0.7480314960629921" right="0.5905511811023623" top="0.3937007874015748" bottom="0.5905511811023623" header="0" footer="0.3937007874015748"/>
  <pageSetup firstPageNumber="15" useFirstPageNumber="1" horizontalDpi="600" verticalDpi="600" orientation="landscape" paperSize="9" r:id="rId1"/>
  <headerFooter alignWithMargins="0">
    <oddFooter>&amp;R&amp;"-,полужирный"&amp;8&amp;P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124"/>
  <sheetViews>
    <sheetView workbookViewId="0" topLeftCell="A1">
      <selection activeCell="A1" sqref="A1:F1"/>
    </sheetView>
  </sheetViews>
  <sheetFormatPr defaultColWidth="9.00390625" defaultRowHeight="12.75"/>
  <cols>
    <col min="1" max="1" width="26.00390625" style="97" customWidth="1"/>
    <col min="2" max="2" width="17.625" style="97" customWidth="1"/>
    <col min="3" max="3" width="22.625" style="97" customWidth="1"/>
    <col min="4" max="4" width="22.00390625" style="97" customWidth="1"/>
    <col min="5" max="5" width="15.375" style="97" customWidth="1"/>
    <col min="6" max="6" width="21.625" style="97" customWidth="1"/>
    <col min="7" max="16384" width="9.125" style="97" customWidth="1"/>
  </cols>
  <sheetData>
    <row r="1" spans="1:6" ht="33" customHeight="1">
      <c r="A1" s="427" t="s">
        <v>182</v>
      </c>
      <c r="B1" s="427"/>
      <c r="C1" s="427"/>
      <c r="D1" s="427"/>
      <c r="E1" s="427"/>
      <c r="F1" s="428"/>
    </row>
    <row r="2" spans="1:6" ht="27" customHeight="1">
      <c r="A2" s="429" t="s">
        <v>183</v>
      </c>
      <c r="B2" s="429"/>
      <c r="C2" s="429"/>
      <c r="D2" s="429"/>
      <c r="E2" s="429"/>
      <c r="F2" s="429"/>
    </row>
    <row r="3" spans="2:6" ht="12.75">
      <c r="B3" s="98"/>
      <c r="C3" s="98"/>
      <c r="D3" s="98"/>
      <c r="E3" s="98"/>
      <c r="F3" s="99" t="s">
        <v>93</v>
      </c>
    </row>
    <row r="4" spans="1:6" ht="16.5" customHeight="1">
      <c r="A4" s="430"/>
      <c r="B4" s="431" t="s">
        <v>94</v>
      </c>
      <c r="C4" s="431"/>
      <c r="D4" s="431"/>
      <c r="E4" s="431"/>
      <c r="F4" s="432" t="s">
        <v>95</v>
      </c>
    </row>
    <row r="5" spans="1:6" ht="22.5">
      <c r="A5" s="430"/>
      <c r="B5" s="100" t="s">
        <v>96</v>
      </c>
      <c r="C5" s="100" t="s">
        <v>97</v>
      </c>
      <c r="D5" s="100" t="s">
        <v>98</v>
      </c>
      <c r="E5" s="100" t="s">
        <v>99</v>
      </c>
      <c r="F5" s="432"/>
    </row>
    <row r="6" spans="1:13" ht="12.75">
      <c r="A6" s="240" t="s">
        <v>70</v>
      </c>
      <c r="B6" s="59">
        <v>8088.66</v>
      </c>
      <c r="C6" s="59">
        <v>41749.22</v>
      </c>
      <c r="D6" s="59">
        <v>368786.39</v>
      </c>
      <c r="E6" s="59">
        <v>6652.98</v>
      </c>
      <c r="F6" s="59">
        <v>8817.89</v>
      </c>
      <c r="H6" s="72"/>
      <c r="I6" s="72"/>
      <c r="J6" s="72"/>
      <c r="K6" s="72"/>
      <c r="L6" s="73"/>
      <c r="M6" s="72"/>
    </row>
    <row r="7" spans="1:13" ht="12.75">
      <c r="A7" s="206" t="s">
        <v>117</v>
      </c>
      <c r="B7" s="59">
        <v>2772.11</v>
      </c>
      <c r="C7" s="59">
        <v>1.8</v>
      </c>
      <c r="D7" s="59">
        <v>17115.81</v>
      </c>
      <c r="E7" s="59">
        <v>76.84</v>
      </c>
      <c r="F7" s="59">
        <v>119.72</v>
      </c>
      <c r="H7" s="72"/>
      <c r="I7" s="72"/>
      <c r="J7" s="72"/>
      <c r="K7" s="72"/>
      <c r="L7" s="73"/>
      <c r="M7" s="72"/>
    </row>
    <row r="8" spans="1:13" ht="12.75">
      <c r="A8" s="101" t="s">
        <v>71</v>
      </c>
      <c r="B8" s="59">
        <v>1033.48</v>
      </c>
      <c r="C8" s="59">
        <v>3366.47</v>
      </c>
      <c r="D8" s="59">
        <v>80055.83</v>
      </c>
      <c r="E8" s="59" t="s">
        <v>85</v>
      </c>
      <c r="F8" s="59">
        <v>2188.62</v>
      </c>
      <c r="H8" s="72"/>
      <c r="I8" s="72"/>
      <c r="J8" s="72"/>
      <c r="K8" s="73"/>
      <c r="L8" s="73"/>
      <c r="M8" s="72"/>
    </row>
    <row r="9" spans="1:13" ht="12.75">
      <c r="A9" s="101" t="s">
        <v>72</v>
      </c>
      <c r="B9" s="59" t="s">
        <v>85</v>
      </c>
      <c r="C9" s="59">
        <v>134.47</v>
      </c>
      <c r="D9" s="59">
        <v>19785.22</v>
      </c>
      <c r="E9" s="59" t="s">
        <v>120</v>
      </c>
      <c r="F9" s="59" t="s">
        <v>85</v>
      </c>
      <c r="H9" s="73"/>
      <c r="I9" s="72"/>
      <c r="J9" s="72"/>
      <c r="K9" s="73"/>
      <c r="L9" s="73"/>
      <c r="M9" s="73"/>
    </row>
    <row r="10" spans="1:13" ht="12.75">
      <c r="A10" s="101" t="s">
        <v>73</v>
      </c>
      <c r="B10" s="59" t="s">
        <v>85</v>
      </c>
      <c r="C10" s="59">
        <v>239.26</v>
      </c>
      <c r="D10" s="59">
        <v>76047.08</v>
      </c>
      <c r="E10" s="59">
        <v>3050.75</v>
      </c>
      <c r="F10" s="59">
        <v>2698.54</v>
      </c>
      <c r="H10" s="73"/>
      <c r="I10" s="72"/>
      <c r="J10" s="72"/>
      <c r="K10" s="72"/>
      <c r="L10" s="73"/>
      <c r="M10" s="72"/>
    </row>
    <row r="11" spans="1:13" ht="12.75">
      <c r="A11" s="101" t="s">
        <v>74</v>
      </c>
      <c r="B11" s="59" t="s">
        <v>85</v>
      </c>
      <c r="C11" s="59" t="s">
        <v>85</v>
      </c>
      <c r="D11" s="59">
        <v>427.13</v>
      </c>
      <c r="E11" s="59" t="s">
        <v>85</v>
      </c>
      <c r="F11" s="59" t="s">
        <v>85</v>
      </c>
      <c r="H11" s="73"/>
      <c r="I11" s="73"/>
      <c r="J11" s="72"/>
      <c r="K11" s="73"/>
      <c r="L11" s="73"/>
      <c r="M11" s="73"/>
    </row>
    <row r="12" spans="1:13" ht="12.75">
      <c r="A12" s="101" t="s">
        <v>75</v>
      </c>
      <c r="B12" s="59" t="s">
        <v>85</v>
      </c>
      <c r="C12" s="59">
        <v>117.78</v>
      </c>
      <c r="D12" s="59">
        <v>17741.31</v>
      </c>
      <c r="E12" s="59" t="s">
        <v>85</v>
      </c>
      <c r="F12" s="59">
        <v>1.36</v>
      </c>
      <c r="H12" s="73"/>
      <c r="I12" s="72"/>
      <c r="J12" s="72"/>
      <c r="K12" s="73"/>
      <c r="L12" s="73"/>
      <c r="M12" s="72"/>
    </row>
    <row r="13" spans="1:13" ht="12.75">
      <c r="A13" s="101" t="s">
        <v>76</v>
      </c>
      <c r="B13" s="59">
        <v>20.7</v>
      </c>
      <c r="C13" s="59">
        <v>70.5</v>
      </c>
      <c r="D13" s="59">
        <v>14578.25</v>
      </c>
      <c r="E13" s="59">
        <v>437.5</v>
      </c>
      <c r="F13" s="59">
        <v>3.52</v>
      </c>
      <c r="H13" s="72"/>
      <c r="I13" s="72"/>
      <c r="J13" s="72"/>
      <c r="K13" s="72"/>
      <c r="L13" s="73"/>
      <c r="M13" s="72"/>
    </row>
    <row r="14" spans="1:13" ht="12.75">
      <c r="A14" s="40" t="s">
        <v>118</v>
      </c>
      <c r="B14" s="59">
        <v>5</v>
      </c>
      <c r="C14" s="59" t="s">
        <v>120</v>
      </c>
      <c r="D14" s="59">
        <v>3617.81</v>
      </c>
      <c r="E14" s="59" t="s">
        <v>85</v>
      </c>
      <c r="F14" s="59">
        <v>221.96</v>
      </c>
      <c r="H14" s="72"/>
      <c r="I14" s="73"/>
      <c r="J14" s="72"/>
      <c r="K14" s="73"/>
      <c r="L14" s="73"/>
      <c r="M14" s="72"/>
    </row>
    <row r="15" spans="1:13" ht="12.75">
      <c r="A15" s="101" t="s">
        <v>77</v>
      </c>
      <c r="B15" s="59" t="s">
        <v>85</v>
      </c>
      <c r="C15" s="59">
        <v>2834.53</v>
      </c>
      <c r="D15" s="59">
        <v>14595.26</v>
      </c>
      <c r="E15" s="59" t="s">
        <v>85</v>
      </c>
      <c r="F15" s="59">
        <v>3039.34</v>
      </c>
      <c r="H15" s="73"/>
      <c r="I15" s="72"/>
      <c r="J15" s="72"/>
      <c r="K15" s="73"/>
      <c r="L15" s="73"/>
      <c r="M15" s="72"/>
    </row>
    <row r="16" spans="1:13" ht="12.75">
      <c r="A16" s="101" t="s">
        <v>78</v>
      </c>
      <c r="B16" s="59" t="s">
        <v>85</v>
      </c>
      <c r="C16" s="59">
        <v>3778.06</v>
      </c>
      <c r="D16" s="59">
        <v>23387.09</v>
      </c>
      <c r="E16" s="59" t="s">
        <v>85</v>
      </c>
      <c r="F16" s="59" t="s">
        <v>85</v>
      </c>
      <c r="H16" s="73"/>
      <c r="I16" s="72"/>
      <c r="J16" s="72"/>
      <c r="K16" s="73"/>
      <c r="L16" s="73"/>
      <c r="M16" s="73"/>
    </row>
    <row r="17" spans="1:13" ht="12.75">
      <c r="A17" s="101" t="s">
        <v>79</v>
      </c>
      <c r="B17" s="59">
        <v>2.84</v>
      </c>
      <c r="C17" s="59">
        <v>79.74</v>
      </c>
      <c r="D17" s="59">
        <v>1246.45</v>
      </c>
      <c r="E17" s="59" t="s">
        <v>85</v>
      </c>
      <c r="F17" s="59">
        <v>21.08</v>
      </c>
      <c r="H17" s="72"/>
      <c r="I17" s="72"/>
      <c r="J17" s="72"/>
      <c r="K17" s="73"/>
      <c r="L17" s="73"/>
      <c r="M17" s="72"/>
    </row>
    <row r="18" spans="1:13" ht="12.75">
      <c r="A18" s="101" t="s">
        <v>80</v>
      </c>
      <c r="B18" s="59" t="s">
        <v>85</v>
      </c>
      <c r="C18" s="59" t="s">
        <v>85</v>
      </c>
      <c r="D18" s="59">
        <v>4955.8</v>
      </c>
      <c r="E18" s="59" t="s">
        <v>85</v>
      </c>
      <c r="F18" s="59" t="s">
        <v>85</v>
      </c>
      <c r="H18" s="73"/>
      <c r="I18" s="73"/>
      <c r="J18" s="72"/>
      <c r="K18" s="73"/>
      <c r="L18" s="73"/>
      <c r="M18" s="73"/>
    </row>
    <row r="19" spans="1:13" ht="12.75">
      <c r="A19" s="101" t="s">
        <v>81</v>
      </c>
      <c r="B19" s="59">
        <v>4244.43</v>
      </c>
      <c r="C19" s="59">
        <v>16906.11</v>
      </c>
      <c r="D19" s="59">
        <v>10277.92</v>
      </c>
      <c r="E19" s="59">
        <v>244.68</v>
      </c>
      <c r="F19" s="59">
        <v>318.92</v>
      </c>
      <c r="H19" s="72"/>
      <c r="I19" s="72"/>
      <c r="J19" s="72"/>
      <c r="K19" s="72"/>
      <c r="L19" s="73"/>
      <c r="M19" s="72"/>
    </row>
    <row r="20" spans="1:13" ht="12.75">
      <c r="A20" s="101" t="s">
        <v>82</v>
      </c>
      <c r="B20" s="59">
        <v>10.1</v>
      </c>
      <c r="C20" s="59">
        <v>13965.08</v>
      </c>
      <c r="D20" s="59">
        <v>6435.03</v>
      </c>
      <c r="E20" s="59" t="s">
        <v>85</v>
      </c>
      <c r="F20" s="59">
        <v>0.25</v>
      </c>
      <c r="H20" s="72"/>
      <c r="I20" s="72"/>
      <c r="J20" s="72"/>
      <c r="K20" s="73"/>
      <c r="L20" s="73"/>
      <c r="M20" s="72"/>
    </row>
    <row r="21" spans="1:13" ht="12.75">
      <c r="A21" s="101" t="s">
        <v>100</v>
      </c>
      <c r="B21" s="59" t="s">
        <v>85</v>
      </c>
      <c r="C21" s="59">
        <v>188.76</v>
      </c>
      <c r="D21" s="59">
        <v>26876.57</v>
      </c>
      <c r="E21" s="59">
        <v>2779.11</v>
      </c>
      <c r="F21" s="59">
        <v>8.5</v>
      </c>
      <c r="H21" s="73"/>
      <c r="I21" s="72"/>
      <c r="J21" s="72"/>
      <c r="K21" s="72"/>
      <c r="L21" s="73"/>
      <c r="M21" s="72"/>
    </row>
    <row r="22" spans="1:13" ht="12.75">
      <c r="A22" s="206" t="s">
        <v>119</v>
      </c>
      <c r="B22" s="59" t="s">
        <v>85</v>
      </c>
      <c r="C22" s="59" t="s">
        <v>85</v>
      </c>
      <c r="D22" s="59">
        <v>391.07</v>
      </c>
      <c r="E22" s="59" t="s">
        <v>85</v>
      </c>
      <c r="F22" s="59" t="s">
        <v>85</v>
      </c>
      <c r="H22" s="73"/>
      <c r="I22" s="73"/>
      <c r="J22" s="72"/>
      <c r="K22" s="73"/>
      <c r="L22" s="73"/>
      <c r="M22" s="73"/>
    </row>
    <row r="23" spans="1:13" ht="12.75">
      <c r="A23" s="101" t="s">
        <v>84</v>
      </c>
      <c r="B23" s="59" t="s">
        <v>85</v>
      </c>
      <c r="C23" s="59">
        <v>64.1</v>
      </c>
      <c r="D23" s="59">
        <v>49105.5</v>
      </c>
      <c r="E23" s="59" t="s">
        <v>85</v>
      </c>
      <c r="F23" s="59">
        <v>196.08</v>
      </c>
      <c r="H23" s="73"/>
      <c r="I23" s="72"/>
      <c r="J23" s="72"/>
      <c r="K23" s="73"/>
      <c r="L23" s="73"/>
      <c r="M23" s="72"/>
    </row>
    <row r="24" spans="1:13" ht="12.75">
      <c r="A24" s="102" t="s">
        <v>87</v>
      </c>
      <c r="B24" s="319" t="s">
        <v>85</v>
      </c>
      <c r="C24" s="319" t="s">
        <v>120</v>
      </c>
      <c r="D24" s="319">
        <v>2147.25</v>
      </c>
      <c r="E24" s="319" t="s">
        <v>85</v>
      </c>
      <c r="F24" s="319" t="s">
        <v>85</v>
      </c>
      <c r="H24" s="73"/>
      <c r="I24" s="73"/>
      <c r="J24" s="73"/>
      <c r="K24" s="73"/>
      <c r="L24" s="73"/>
      <c r="M24" s="73"/>
    </row>
    <row r="25" spans="8:13" ht="12.75">
      <c r="H25" s="73"/>
      <c r="I25" s="73"/>
      <c r="J25" s="73"/>
      <c r="K25" s="73"/>
      <c r="L25" s="73"/>
      <c r="M25" s="73"/>
    </row>
    <row r="26" spans="8:13" ht="12.75">
      <c r="H26" s="73"/>
      <c r="I26" s="73"/>
      <c r="J26" s="72"/>
      <c r="K26" s="73"/>
      <c r="L26" s="73"/>
      <c r="M26" s="73"/>
    </row>
    <row r="27" spans="1:6" ht="27" customHeight="1">
      <c r="A27" s="434" t="s">
        <v>184</v>
      </c>
      <c r="B27" s="434"/>
      <c r="C27" s="434"/>
      <c r="D27" s="434"/>
      <c r="E27" s="434"/>
      <c r="F27" s="434"/>
    </row>
    <row r="28" spans="2:6" ht="12.75">
      <c r="B28" s="103"/>
      <c r="C28" s="103"/>
      <c r="D28" s="103"/>
      <c r="E28" s="103"/>
      <c r="F28" s="104" t="s">
        <v>93</v>
      </c>
    </row>
    <row r="29" spans="1:6" ht="26.25" customHeight="1">
      <c r="A29" s="424"/>
      <c r="B29" s="422" t="s">
        <v>94</v>
      </c>
      <c r="C29" s="433"/>
      <c r="D29" s="433"/>
      <c r="E29" s="422" t="s">
        <v>188</v>
      </c>
      <c r="F29" s="422" t="s">
        <v>189</v>
      </c>
    </row>
    <row r="30" spans="1:6" ht="33.75">
      <c r="A30" s="424"/>
      <c r="B30" s="357" t="s">
        <v>185</v>
      </c>
      <c r="C30" s="357" t="s">
        <v>186</v>
      </c>
      <c r="D30" s="357" t="s">
        <v>187</v>
      </c>
      <c r="E30" s="422"/>
      <c r="F30" s="422"/>
    </row>
    <row r="31" spans="1:13" ht="12.75">
      <c r="A31" s="105" t="s">
        <v>70</v>
      </c>
      <c r="B31" s="163">
        <v>4420.9</v>
      </c>
      <c r="C31" s="163">
        <v>324118.8</v>
      </c>
      <c r="D31" s="163">
        <v>96122.1</v>
      </c>
      <c r="E31" s="163">
        <v>90299.5</v>
      </c>
      <c r="F31" s="163">
        <v>3663.7</v>
      </c>
      <c r="H31" s="163"/>
      <c r="I31" s="163"/>
      <c r="J31" s="163"/>
      <c r="K31" s="73"/>
      <c r="L31" s="163"/>
      <c r="M31" s="163"/>
    </row>
    <row r="32" spans="1:13" ht="12.75">
      <c r="A32" s="206" t="s">
        <v>117</v>
      </c>
      <c r="B32" s="73" t="s">
        <v>85</v>
      </c>
      <c r="C32" s="163">
        <v>3387.9</v>
      </c>
      <c r="D32" s="163">
        <v>32.5</v>
      </c>
      <c r="E32" s="163">
        <v>767.7</v>
      </c>
      <c r="F32" s="163">
        <v>3.8</v>
      </c>
      <c r="H32" s="73"/>
      <c r="I32" s="163"/>
      <c r="J32" s="163"/>
      <c r="K32" s="73"/>
      <c r="L32" s="163"/>
      <c r="M32" s="163"/>
    </row>
    <row r="33" spans="1:13" ht="12.75">
      <c r="A33" s="106" t="s">
        <v>71</v>
      </c>
      <c r="B33" s="163">
        <v>227.9</v>
      </c>
      <c r="C33" s="163">
        <v>19847.7</v>
      </c>
      <c r="D33" s="163">
        <v>29841.1</v>
      </c>
      <c r="E33" s="163">
        <v>27216.1</v>
      </c>
      <c r="F33" s="163">
        <v>329</v>
      </c>
      <c r="H33" s="163"/>
      <c r="I33" s="163"/>
      <c r="J33" s="163"/>
      <c r="K33" s="73"/>
      <c r="L33" s="163"/>
      <c r="M33" s="163"/>
    </row>
    <row r="34" spans="1:13" ht="12.75">
      <c r="A34" s="106" t="s">
        <v>72</v>
      </c>
      <c r="B34" s="73" t="s">
        <v>85</v>
      </c>
      <c r="C34" s="163">
        <v>12981</v>
      </c>
      <c r="D34" s="163">
        <v>1156.9</v>
      </c>
      <c r="E34" s="163">
        <v>1373.5</v>
      </c>
      <c r="F34" s="73" t="s">
        <v>85</v>
      </c>
      <c r="H34" s="73"/>
      <c r="I34" s="163"/>
      <c r="J34" s="163"/>
      <c r="K34" s="73"/>
      <c r="L34" s="163"/>
      <c r="M34" s="73"/>
    </row>
    <row r="35" spans="1:13" ht="12.75">
      <c r="A35" s="106" t="s">
        <v>73</v>
      </c>
      <c r="B35" s="163">
        <v>182.8</v>
      </c>
      <c r="C35" s="163">
        <v>34694</v>
      </c>
      <c r="D35" s="163">
        <v>695.2</v>
      </c>
      <c r="E35" s="163">
        <v>1681.2</v>
      </c>
      <c r="F35" s="163">
        <v>141.2</v>
      </c>
      <c r="H35" s="163"/>
      <c r="I35" s="163"/>
      <c r="J35" s="163"/>
      <c r="K35" s="73"/>
      <c r="L35" s="163"/>
      <c r="M35" s="163"/>
    </row>
    <row r="36" spans="1:13" ht="12.75">
      <c r="A36" s="106" t="s">
        <v>74</v>
      </c>
      <c r="B36" s="73" t="s">
        <v>85</v>
      </c>
      <c r="C36" s="73" t="s">
        <v>85</v>
      </c>
      <c r="D36" s="163">
        <v>3074</v>
      </c>
      <c r="E36" s="73" t="s">
        <v>85</v>
      </c>
      <c r="F36" s="73" t="s">
        <v>85</v>
      </c>
      <c r="H36" s="73"/>
      <c r="I36" s="73"/>
      <c r="J36" s="163"/>
      <c r="K36" s="73"/>
      <c r="L36" s="73"/>
      <c r="M36" s="73"/>
    </row>
    <row r="37" spans="1:13" ht="12.75">
      <c r="A37" s="106" t="s">
        <v>75</v>
      </c>
      <c r="B37" s="73" t="s">
        <v>85</v>
      </c>
      <c r="C37" s="163">
        <v>418.2</v>
      </c>
      <c r="D37" s="163">
        <v>201</v>
      </c>
      <c r="E37" s="163">
        <v>10617.9</v>
      </c>
      <c r="F37" s="163">
        <v>1475.7</v>
      </c>
      <c r="H37" s="73"/>
      <c r="I37" s="163"/>
      <c r="J37" s="163"/>
      <c r="K37" s="73"/>
      <c r="L37" s="163"/>
      <c r="M37" s="163"/>
    </row>
    <row r="38" spans="1:13" ht="12.75">
      <c r="A38" s="106" t="s">
        <v>76</v>
      </c>
      <c r="B38" s="73" t="s">
        <v>85</v>
      </c>
      <c r="C38" s="163">
        <v>3416.8</v>
      </c>
      <c r="D38" s="163">
        <v>185.1</v>
      </c>
      <c r="E38" s="163">
        <v>1803.3</v>
      </c>
      <c r="F38" s="163">
        <v>189.1</v>
      </c>
      <c r="H38" s="73"/>
      <c r="I38" s="163"/>
      <c r="J38" s="163"/>
      <c r="K38" s="73"/>
      <c r="L38" s="163"/>
      <c r="M38" s="163"/>
    </row>
    <row r="39" spans="1:13" ht="12.75">
      <c r="A39" s="40" t="s">
        <v>118</v>
      </c>
      <c r="B39" s="163">
        <v>14.5</v>
      </c>
      <c r="C39" s="163">
        <v>11635.1</v>
      </c>
      <c r="D39" s="163">
        <v>2914</v>
      </c>
      <c r="E39" s="163">
        <v>889.8</v>
      </c>
      <c r="F39" s="163">
        <v>4</v>
      </c>
      <c r="H39" s="163"/>
      <c r="I39" s="163"/>
      <c r="J39" s="163"/>
      <c r="K39" s="73"/>
      <c r="L39" s="163"/>
      <c r="M39" s="163"/>
    </row>
    <row r="40" spans="1:13" ht="12.75">
      <c r="A40" s="106" t="s">
        <v>77</v>
      </c>
      <c r="B40" s="73" t="s">
        <v>85</v>
      </c>
      <c r="C40" s="163">
        <v>4025.2</v>
      </c>
      <c r="D40" s="163">
        <v>441.3</v>
      </c>
      <c r="E40" s="163">
        <v>2959.3</v>
      </c>
      <c r="F40" s="163">
        <v>132.2</v>
      </c>
      <c r="H40" s="73"/>
      <c r="I40" s="163"/>
      <c r="J40" s="163"/>
      <c r="K40" s="73"/>
      <c r="L40" s="163"/>
      <c r="M40" s="163"/>
    </row>
    <row r="41" spans="1:13" ht="12.75">
      <c r="A41" s="106" t="s">
        <v>78</v>
      </c>
      <c r="B41" s="73" t="s">
        <v>85</v>
      </c>
      <c r="C41" s="163">
        <v>52792</v>
      </c>
      <c r="D41" s="163">
        <v>2998.8</v>
      </c>
      <c r="E41" s="163">
        <v>10371.6</v>
      </c>
      <c r="F41" s="163">
        <v>159.9</v>
      </c>
      <c r="H41" s="73"/>
      <c r="I41" s="163"/>
      <c r="J41" s="163"/>
      <c r="K41" s="73"/>
      <c r="L41" s="163"/>
      <c r="M41" s="163"/>
    </row>
    <row r="42" spans="1:13" ht="12.75">
      <c r="A42" s="106" t="s">
        <v>79</v>
      </c>
      <c r="B42" s="73" t="s">
        <v>85</v>
      </c>
      <c r="C42" s="163">
        <v>6535.5</v>
      </c>
      <c r="D42" s="163">
        <v>96.5</v>
      </c>
      <c r="E42" s="163">
        <v>23</v>
      </c>
      <c r="F42" s="163">
        <v>0.5</v>
      </c>
      <c r="H42" s="73"/>
      <c r="I42" s="163"/>
      <c r="J42" s="163"/>
      <c r="K42" s="73"/>
      <c r="L42" s="163"/>
      <c r="M42" s="163"/>
    </row>
    <row r="43" spans="1:13" ht="12.75">
      <c r="A43" s="106" t="s">
        <v>81</v>
      </c>
      <c r="B43" s="163">
        <v>3298</v>
      </c>
      <c r="C43" s="163">
        <v>59179.9</v>
      </c>
      <c r="D43" s="163">
        <v>95.6</v>
      </c>
      <c r="E43" s="163">
        <v>8043.4</v>
      </c>
      <c r="F43" s="163">
        <v>55.3</v>
      </c>
      <c r="H43" s="73"/>
      <c r="I43" s="73"/>
      <c r="J43" s="73"/>
      <c r="K43" s="73"/>
      <c r="L43" s="73"/>
      <c r="M43" s="73"/>
    </row>
    <row r="44" spans="1:13" ht="12.75">
      <c r="A44" s="106" t="s">
        <v>82</v>
      </c>
      <c r="B44" s="163">
        <v>697.7</v>
      </c>
      <c r="C44" s="163">
        <v>74242.9</v>
      </c>
      <c r="D44" s="163">
        <v>25739</v>
      </c>
      <c r="E44" s="163">
        <v>21371.1</v>
      </c>
      <c r="F44" s="73" t="s">
        <v>85</v>
      </c>
      <c r="H44" s="163"/>
      <c r="I44" s="163"/>
      <c r="J44" s="163"/>
      <c r="K44" s="73"/>
      <c r="L44" s="163"/>
      <c r="M44" s="163"/>
    </row>
    <row r="45" spans="1:13" ht="12.75">
      <c r="A45" s="106" t="s">
        <v>100</v>
      </c>
      <c r="B45" s="73" t="s">
        <v>85</v>
      </c>
      <c r="C45" s="163">
        <v>10741.4</v>
      </c>
      <c r="D45" s="163">
        <v>21822.3</v>
      </c>
      <c r="E45" s="163">
        <v>650.6</v>
      </c>
      <c r="F45" s="163">
        <v>181.7</v>
      </c>
      <c r="H45" s="163"/>
      <c r="I45" s="163"/>
      <c r="J45" s="163"/>
      <c r="K45" s="73"/>
      <c r="L45" s="163"/>
      <c r="M45" s="73"/>
    </row>
    <row r="46" spans="1:13" ht="12.75">
      <c r="A46" s="206" t="s">
        <v>119</v>
      </c>
      <c r="B46" s="73" t="s">
        <v>85</v>
      </c>
      <c r="C46" s="73" t="s">
        <v>85</v>
      </c>
      <c r="D46" s="163">
        <v>143.2</v>
      </c>
      <c r="E46" s="163">
        <v>66</v>
      </c>
      <c r="F46" s="73" t="s">
        <v>85</v>
      </c>
      <c r="H46" s="73"/>
      <c r="I46" s="163"/>
      <c r="J46" s="163"/>
      <c r="K46" s="73"/>
      <c r="L46" s="163"/>
      <c r="M46" s="163"/>
    </row>
    <row r="47" spans="1:13" ht="12.75">
      <c r="A47" s="106" t="s">
        <v>84</v>
      </c>
      <c r="B47" s="73" t="s">
        <v>85</v>
      </c>
      <c r="C47" s="163">
        <v>26419.9</v>
      </c>
      <c r="D47" s="163">
        <v>2530</v>
      </c>
      <c r="E47" s="163">
        <v>2285.3</v>
      </c>
      <c r="F47" s="163">
        <v>42.5</v>
      </c>
      <c r="H47" s="73"/>
      <c r="I47" s="73"/>
      <c r="J47" s="163"/>
      <c r="K47" s="73"/>
      <c r="L47" s="163"/>
      <c r="M47" s="73"/>
    </row>
    <row r="48" spans="1:13" ht="12.75">
      <c r="A48" s="107" t="s">
        <v>87</v>
      </c>
      <c r="B48" s="320"/>
      <c r="C48" s="75">
        <v>3801.4</v>
      </c>
      <c r="D48" s="75">
        <v>4155.6</v>
      </c>
      <c r="E48" s="75">
        <v>180</v>
      </c>
      <c r="F48" s="75">
        <v>948.8</v>
      </c>
      <c r="H48" s="73"/>
      <c r="I48" s="163"/>
      <c r="J48" s="163"/>
      <c r="K48" s="73"/>
      <c r="L48" s="163"/>
      <c r="M48" s="163"/>
    </row>
    <row r="49" spans="8:13" ht="12.75">
      <c r="H49" s="73"/>
      <c r="I49" s="73"/>
      <c r="J49" s="73"/>
      <c r="K49" s="73"/>
      <c r="L49" s="73"/>
      <c r="M49" s="73"/>
    </row>
    <row r="50" spans="8:13" ht="12.75">
      <c r="H50" s="73"/>
      <c r="I50" s="73"/>
      <c r="J50" s="73"/>
      <c r="K50" s="73"/>
      <c r="L50" s="73"/>
      <c r="M50" s="73"/>
    </row>
    <row r="51" spans="1:13" ht="27" customHeight="1">
      <c r="A51" s="426" t="s">
        <v>190</v>
      </c>
      <c r="B51" s="426"/>
      <c r="C51" s="426"/>
      <c r="D51" s="426"/>
      <c r="E51" s="426"/>
      <c r="F51" s="426"/>
      <c r="H51" s="73"/>
      <c r="I51" s="163"/>
      <c r="J51" s="163"/>
      <c r="K51" s="73"/>
      <c r="L51" s="163"/>
      <c r="M51" s="163"/>
    </row>
    <row r="52" spans="2:12" ht="12.75">
      <c r="B52" s="109"/>
      <c r="C52" s="110"/>
      <c r="D52" s="110"/>
      <c r="E52" s="111"/>
      <c r="F52" s="112" t="s">
        <v>91</v>
      </c>
      <c r="H52" s="170"/>
      <c r="I52" s="170"/>
      <c r="J52" s="170"/>
      <c r="K52" s="170"/>
      <c r="L52" s="170"/>
    </row>
    <row r="53" spans="1:6" ht="24.75" customHeight="1">
      <c r="A53" s="424"/>
      <c r="B53" s="433" t="s">
        <v>191</v>
      </c>
      <c r="C53" s="433"/>
      <c r="D53" s="436"/>
      <c r="E53" s="422" t="s">
        <v>188</v>
      </c>
      <c r="F53" s="422" t="s">
        <v>189</v>
      </c>
    </row>
    <row r="54" spans="1:6" ht="33.75">
      <c r="A54" s="424"/>
      <c r="B54" s="357" t="s">
        <v>186</v>
      </c>
      <c r="C54" s="357" t="s">
        <v>192</v>
      </c>
      <c r="D54" s="357" t="s">
        <v>193</v>
      </c>
      <c r="E54" s="422"/>
      <c r="F54" s="422"/>
    </row>
    <row r="55" spans="1:12" ht="12.75">
      <c r="A55" s="105" t="s">
        <v>70</v>
      </c>
      <c r="B55" s="321">
        <v>6294</v>
      </c>
      <c r="C55" s="321">
        <v>3535709</v>
      </c>
      <c r="D55" s="321">
        <v>83183</v>
      </c>
      <c r="E55" s="321">
        <v>156827.4</v>
      </c>
      <c r="F55" s="321">
        <v>17003.8</v>
      </c>
      <c r="H55" s="90"/>
      <c r="I55" s="90"/>
      <c r="J55" s="90"/>
      <c r="K55" s="163"/>
      <c r="L55" s="163"/>
    </row>
    <row r="56" spans="1:12" ht="12.75">
      <c r="A56" s="206" t="s">
        <v>117</v>
      </c>
      <c r="B56" s="322" t="s">
        <v>85</v>
      </c>
      <c r="C56" s="322">
        <v>7716</v>
      </c>
      <c r="D56" s="322" t="s">
        <v>85</v>
      </c>
      <c r="E56" s="322" t="s">
        <v>85</v>
      </c>
      <c r="F56" s="322" t="s">
        <v>85</v>
      </c>
      <c r="H56" s="73"/>
      <c r="I56" s="90"/>
      <c r="J56" s="73"/>
      <c r="K56" s="73"/>
      <c r="L56" s="73"/>
    </row>
    <row r="57" spans="1:12" ht="12.75">
      <c r="A57" s="106" t="s">
        <v>71</v>
      </c>
      <c r="B57" s="322" t="s">
        <v>85</v>
      </c>
      <c r="C57" s="322">
        <v>602578</v>
      </c>
      <c r="D57" s="322">
        <v>15465</v>
      </c>
      <c r="E57" s="322">
        <v>25526</v>
      </c>
      <c r="F57" s="322">
        <v>9450</v>
      </c>
      <c r="H57" s="73"/>
      <c r="I57" s="90"/>
      <c r="J57" s="90"/>
      <c r="K57" s="163"/>
      <c r="L57" s="163"/>
    </row>
    <row r="58" spans="1:12" ht="12.75">
      <c r="A58" s="106" t="s">
        <v>72</v>
      </c>
      <c r="B58" s="322" t="s">
        <v>85</v>
      </c>
      <c r="C58" s="322">
        <v>172326</v>
      </c>
      <c r="D58" s="322" t="s">
        <v>85</v>
      </c>
      <c r="E58" s="322">
        <v>1336</v>
      </c>
      <c r="F58" s="322" t="s">
        <v>85</v>
      </c>
      <c r="H58" s="73"/>
      <c r="I58" s="90"/>
      <c r="J58" s="73"/>
      <c r="K58" s="163"/>
      <c r="L58" s="73"/>
    </row>
    <row r="59" spans="1:12" ht="12.75">
      <c r="A59" s="106" t="s">
        <v>73</v>
      </c>
      <c r="B59" s="322" t="s">
        <v>85</v>
      </c>
      <c r="C59" s="322">
        <v>343786</v>
      </c>
      <c r="D59" s="322">
        <v>13040</v>
      </c>
      <c r="E59" s="322">
        <v>107835.9</v>
      </c>
      <c r="F59" s="322" t="s">
        <v>85</v>
      </c>
      <c r="H59" s="73"/>
      <c r="I59" s="90"/>
      <c r="J59" s="90"/>
      <c r="K59" s="163"/>
      <c r="L59" s="73"/>
    </row>
    <row r="60" spans="1:12" ht="12.75">
      <c r="A60" s="106" t="s">
        <v>74</v>
      </c>
      <c r="B60" s="322" t="s">
        <v>85</v>
      </c>
      <c r="C60" s="322">
        <v>9525</v>
      </c>
      <c r="D60" s="322" t="s">
        <v>85</v>
      </c>
      <c r="E60" s="322" t="s">
        <v>85</v>
      </c>
      <c r="F60" s="322" t="s">
        <v>85</v>
      </c>
      <c r="H60" s="73"/>
      <c r="I60" s="90"/>
      <c r="J60" s="73"/>
      <c r="K60" s="73"/>
      <c r="L60" s="73"/>
    </row>
    <row r="61" spans="1:12" ht="12.75">
      <c r="A61" s="106" t="s">
        <v>75</v>
      </c>
      <c r="B61" s="322" t="s">
        <v>85</v>
      </c>
      <c r="C61" s="322">
        <v>134805</v>
      </c>
      <c r="D61" s="322">
        <v>10350</v>
      </c>
      <c r="E61" s="322">
        <v>1132.5</v>
      </c>
      <c r="F61" s="322" t="s">
        <v>120</v>
      </c>
      <c r="H61" s="73"/>
      <c r="I61" s="90"/>
      <c r="J61" s="90"/>
      <c r="K61" s="163"/>
      <c r="L61" s="73"/>
    </row>
    <row r="62" spans="1:12" ht="12.75">
      <c r="A62" s="106" t="s">
        <v>76</v>
      </c>
      <c r="B62" s="322" t="s">
        <v>85</v>
      </c>
      <c r="C62" s="322">
        <v>59675</v>
      </c>
      <c r="D62" s="322" t="s">
        <v>85</v>
      </c>
      <c r="E62" s="322" t="s">
        <v>85</v>
      </c>
      <c r="F62" s="322" t="s">
        <v>85</v>
      </c>
      <c r="H62" s="73"/>
      <c r="I62" s="90"/>
      <c r="J62" s="73"/>
      <c r="K62" s="73"/>
      <c r="L62" s="73"/>
    </row>
    <row r="63" spans="1:12" ht="12.75">
      <c r="A63" s="40" t="s">
        <v>118</v>
      </c>
      <c r="B63" s="322" t="s">
        <v>85</v>
      </c>
      <c r="C63" s="322">
        <v>286516</v>
      </c>
      <c r="D63" s="322">
        <v>295</v>
      </c>
      <c r="E63" s="322">
        <v>8134.8</v>
      </c>
      <c r="F63" s="322" t="s">
        <v>85</v>
      </c>
      <c r="H63" s="73"/>
      <c r="I63" s="90"/>
      <c r="J63" s="90"/>
      <c r="K63" s="163"/>
      <c r="L63" s="73"/>
    </row>
    <row r="64" spans="1:12" ht="12.75">
      <c r="A64" s="106" t="s">
        <v>77</v>
      </c>
      <c r="B64" s="322" t="s">
        <v>85</v>
      </c>
      <c r="C64" s="322">
        <v>531590</v>
      </c>
      <c r="D64" s="322">
        <v>37776</v>
      </c>
      <c r="E64" s="322">
        <v>8227.5</v>
      </c>
      <c r="F64" s="322">
        <v>7549.8</v>
      </c>
      <c r="H64" s="73"/>
      <c r="I64" s="90"/>
      <c r="J64" s="90"/>
      <c r="K64" s="163"/>
      <c r="L64" s="163"/>
    </row>
    <row r="65" spans="1:12" ht="12.75">
      <c r="A65" s="106" t="s">
        <v>78</v>
      </c>
      <c r="B65" s="322" t="s">
        <v>85</v>
      </c>
      <c r="C65" s="322">
        <v>352719</v>
      </c>
      <c r="D65" s="322">
        <v>2368</v>
      </c>
      <c r="E65" s="322" t="s">
        <v>85</v>
      </c>
      <c r="F65" s="322" t="s">
        <v>85</v>
      </c>
      <c r="H65" s="73"/>
      <c r="I65" s="90"/>
      <c r="J65" s="90"/>
      <c r="K65" s="73"/>
      <c r="L65" s="73"/>
    </row>
    <row r="66" spans="1:12" ht="12.75">
      <c r="A66" s="106" t="s">
        <v>79</v>
      </c>
      <c r="B66" s="322" t="s">
        <v>85</v>
      </c>
      <c r="C66" s="322">
        <v>1087</v>
      </c>
      <c r="D66" s="322" t="s">
        <v>85</v>
      </c>
      <c r="E66" s="322" t="s">
        <v>85</v>
      </c>
      <c r="F66" s="322" t="s">
        <v>85</v>
      </c>
      <c r="H66" s="73"/>
      <c r="I66" s="90"/>
      <c r="J66" s="73"/>
      <c r="K66" s="73"/>
      <c r="L66" s="73"/>
    </row>
    <row r="67" spans="1:12" ht="12.75">
      <c r="A67" s="106" t="s">
        <v>80</v>
      </c>
      <c r="B67" s="322" t="s">
        <v>85</v>
      </c>
      <c r="C67" s="322">
        <v>6</v>
      </c>
      <c r="D67" s="322" t="s">
        <v>85</v>
      </c>
      <c r="E67" s="322" t="s">
        <v>85</v>
      </c>
      <c r="F67" s="322" t="s">
        <v>85</v>
      </c>
      <c r="H67" s="73"/>
      <c r="I67" s="90"/>
      <c r="J67" s="73"/>
      <c r="K67" s="73"/>
      <c r="L67" s="73"/>
    </row>
    <row r="68" spans="1:12" ht="12.75">
      <c r="A68" s="106" t="s">
        <v>81</v>
      </c>
      <c r="B68" s="322" t="s">
        <v>85</v>
      </c>
      <c r="C68" s="322">
        <v>160895</v>
      </c>
      <c r="D68" s="322">
        <v>1944</v>
      </c>
      <c r="E68" s="322" t="s">
        <v>85</v>
      </c>
      <c r="F68" s="322" t="s">
        <v>85</v>
      </c>
      <c r="H68" s="73"/>
      <c r="I68" s="90"/>
      <c r="J68" s="90"/>
      <c r="K68" s="73"/>
      <c r="L68" s="73"/>
    </row>
    <row r="69" spans="1:12" ht="12.75">
      <c r="A69" s="106" t="s">
        <v>82</v>
      </c>
      <c r="B69" s="322" t="s">
        <v>85</v>
      </c>
      <c r="C69" s="322">
        <v>618140</v>
      </c>
      <c r="D69" s="322">
        <v>1944</v>
      </c>
      <c r="E69" s="322">
        <v>779.3</v>
      </c>
      <c r="F69" s="322" t="s">
        <v>85</v>
      </c>
      <c r="H69" s="73"/>
      <c r="I69" s="90"/>
      <c r="J69" s="90"/>
      <c r="K69" s="163"/>
      <c r="L69" s="73"/>
    </row>
    <row r="70" spans="1:12" ht="12.75">
      <c r="A70" s="106" t="s">
        <v>100</v>
      </c>
      <c r="B70" s="322" t="s">
        <v>85</v>
      </c>
      <c r="C70" s="322">
        <v>104965</v>
      </c>
      <c r="D70" s="322" t="s">
        <v>85</v>
      </c>
      <c r="E70" s="322" t="s">
        <v>85</v>
      </c>
      <c r="F70" s="322" t="s">
        <v>85</v>
      </c>
      <c r="H70" s="73"/>
      <c r="I70" s="90"/>
      <c r="J70" s="73"/>
      <c r="K70" s="73"/>
      <c r="L70" s="73"/>
    </row>
    <row r="71" spans="1:12" ht="12.75">
      <c r="A71" s="206" t="s">
        <v>119</v>
      </c>
      <c r="B71" s="322" t="s">
        <v>85</v>
      </c>
      <c r="C71" s="322">
        <v>13228</v>
      </c>
      <c r="D71" s="322" t="s">
        <v>85</v>
      </c>
      <c r="E71" s="322">
        <v>3038</v>
      </c>
      <c r="F71" s="322" t="s">
        <v>85</v>
      </c>
      <c r="H71" s="73"/>
      <c r="I71" s="90"/>
      <c r="J71" s="73"/>
      <c r="K71" s="163"/>
      <c r="L71" s="73"/>
    </row>
    <row r="72" spans="1:12" ht="12.75">
      <c r="A72" s="113" t="s">
        <v>84</v>
      </c>
      <c r="B72" s="322">
        <v>6294</v>
      </c>
      <c r="C72" s="322">
        <v>815</v>
      </c>
      <c r="D72" s="322" t="s">
        <v>85</v>
      </c>
      <c r="E72" s="322" t="s">
        <v>85</v>
      </c>
      <c r="F72" s="322" t="s">
        <v>85</v>
      </c>
      <c r="H72" s="90"/>
      <c r="I72" s="90"/>
      <c r="J72" s="73"/>
      <c r="K72" s="73"/>
      <c r="L72" s="73"/>
    </row>
    <row r="73" spans="1:12" ht="12.75">
      <c r="A73" s="107" t="s">
        <v>87</v>
      </c>
      <c r="B73" s="46" t="s">
        <v>85</v>
      </c>
      <c r="C73" s="46">
        <v>135337</v>
      </c>
      <c r="D73" s="46" t="s">
        <v>85</v>
      </c>
      <c r="E73" s="46">
        <v>817.4</v>
      </c>
      <c r="F73" s="46" t="s">
        <v>85</v>
      </c>
      <c r="H73" s="73"/>
      <c r="I73" s="73"/>
      <c r="J73" s="73"/>
      <c r="K73" s="73"/>
      <c r="L73" s="73"/>
    </row>
    <row r="74" spans="8:12" ht="12.75">
      <c r="H74" s="73"/>
      <c r="I74" s="73"/>
      <c r="J74" s="73"/>
      <c r="K74" s="73"/>
      <c r="L74" s="73"/>
    </row>
    <row r="75" spans="8:12" ht="12.75">
      <c r="H75" s="73"/>
      <c r="I75" s="90"/>
      <c r="J75" s="73"/>
      <c r="K75" s="163"/>
      <c r="L75" s="73"/>
    </row>
    <row r="76" spans="1:5" ht="27" customHeight="1">
      <c r="A76" s="423" t="s">
        <v>195</v>
      </c>
      <c r="B76" s="423"/>
      <c r="C76" s="423"/>
      <c r="D76" s="423"/>
      <c r="E76" s="423"/>
    </row>
    <row r="77" spans="2:5" ht="12.75">
      <c r="B77" s="114"/>
      <c r="C77" s="114"/>
      <c r="D77" s="115" t="s">
        <v>101</v>
      </c>
      <c r="E77" s="241"/>
    </row>
    <row r="78" spans="1:5" ht="27.75" customHeight="1">
      <c r="A78" s="424"/>
      <c r="B78" s="420" t="s">
        <v>94</v>
      </c>
      <c r="C78" s="425"/>
      <c r="D78" s="421"/>
      <c r="E78" s="294"/>
    </row>
    <row r="79" spans="1:5" ht="12.75">
      <c r="A79" s="424"/>
      <c r="B79" s="357" t="s">
        <v>96</v>
      </c>
      <c r="C79" s="357" t="s">
        <v>97</v>
      </c>
      <c r="D79" s="356" t="s">
        <v>194</v>
      </c>
      <c r="E79" s="294"/>
    </row>
    <row r="80" spans="1:8" ht="12.75">
      <c r="A80" s="105" t="s">
        <v>70</v>
      </c>
      <c r="B80" s="116">
        <v>12380</v>
      </c>
      <c r="C80" s="116">
        <v>176</v>
      </c>
      <c r="D80" s="116">
        <v>33195</v>
      </c>
      <c r="E80" s="242"/>
      <c r="F80" s="90"/>
      <c r="G80" s="90"/>
      <c r="H80" s="90"/>
    </row>
    <row r="81" spans="1:8" ht="12.75">
      <c r="A81" s="206" t="s">
        <v>117</v>
      </c>
      <c r="B81" s="116">
        <v>72</v>
      </c>
      <c r="C81" s="116" t="s">
        <v>85</v>
      </c>
      <c r="D81" s="116">
        <v>227</v>
      </c>
      <c r="E81" s="242"/>
      <c r="F81" s="90"/>
      <c r="G81" s="73"/>
      <c r="H81" s="90"/>
    </row>
    <row r="82" spans="1:8" ht="12.75">
      <c r="A82" s="106" t="s">
        <v>71</v>
      </c>
      <c r="B82" s="117">
        <v>57</v>
      </c>
      <c r="C82" s="117">
        <v>37</v>
      </c>
      <c r="D82" s="117">
        <v>3254</v>
      </c>
      <c r="E82" s="26"/>
      <c r="F82" s="90"/>
      <c r="G82" s="90"/>
      <c r="H82" s="90"/>
    </row>
    <row r="83" spans="1:8" ht="12.75">
      <c r="A83" s="106" t="s">
        <v>73</v>
      </c>
      <c r="B83" s="117">
        <v>67</v>
      </c>
      <c r="C83" s="117" t="s">
        <v>85</v>
      </c>
      <c r="D83" s="117">
        <v>1163</v>
      </c>
      <c r="E83" s="26"/>
      <c r="F83" s="73"/>
      <c r="G83" s="73"/>
      <c r="H83" s="73"/>
    </row>
    <row r="84" spans="1:8" ht="12.75">
      <c r="A84" s="106" t="s">
        <v>75</v>
      </c>
      <c r="B84" s="117">
        <v>606</v>
      </c>
      <c r="C84" s="117" t="s">
        <v>85</v>
      </c>
      <c r="D84" s="117" t="s">
        <v>85</v>
      </c>
      <c r="E84" s="26"/>
      <c r="F84" s="90"/>
      <c r="G84" s="73"/>
      <c r="H84" s="90"/>
    </row>
    <row r="85" spans="1:8" ht="12.75">
      <c r="A85" s="106" t="s">
        <v>76</v>
      </c>
      <c r="B85" s="117" t="s">
        <v>85</v>
      </c>
      <c r="C85" s="117" t="s">
        <v>85</v>
      </c>
      <c r="D85" s="117">
        <v>59</v>
      </c>
      <c r="E85" s="26"/>
      <c r="F85" s="73"/>
      <c r="G85" s="73"/>
      <c r="H85" s="73"/>
    </row>
    <row r="86" spans="1:8" ht="12.75">
      <c r="A86" s="40" t="s">
        <v>118</v>
      </c>
      <c r="B86" s="117" t="s">
        <v>120</v>
      </c>
      <c r="C86" s="117" t="s">
        <v>85</v>
      </c>
      <c r="D86" s="117">
        <v>810</v>
      </c>
      <c r="E86" s="26"/>
      <c r="F86" s="90"/>
      <c r="G86" s="73"/>
      <c r="H86" s="73"/>
    </row>
    <row r="87" spans="1:8" ht="12.75">
      <c r="A87" s="106" t="s">
        <v>77</v>
      </c>
      <c r="B87" s="117" t="s">
        <v>85</v>
      </c>
      <c r="C87" s="117" t="s">
        <v>85</v>
      </c>
      <c r="D87" s="117">
        <v>186</v>
      </c>
      <c r="E87" s="26"/>
      <c r="F87" s="73"/>
      <c r="G87" s="73"/>
      <c r="H87" s="90"/>
    </row>
    <row r="88" spans="1:8" ht="12.75">
      <c r="A88" s="106" t="s">
        <v>78</v>
      </c>
      <c r="B88" s="117" t="s">
        <v>85</v>
      </c>
      <c r="C88" s="117" t="s">
        <v>85</v>
      </c>
      <c r="D88" s="117">
        <v>3560</v>
      </c>
      <c r="E88" s="26"/>
      <c r="F88" s="73"/>
      <c r="G88" s="73"/>
      <c r="H88" s="90"/>
    </row>
    <row r="89" spans="1:8" ht="12.75">
      <c r="A89" s="106" t="s">
        <v>79</v>
      </c>
      <c r="B89" s="117" t="s">
        <v>85</v>
      </c>
      <c r="C89" s="117" t="s">
        <v>85</v>
      </c>
      <c r="D89" s="117">
        <v>1584</v>
      </c>
      <c r="E89" s="26"/>
      <c r="F89" s="73"/>
      <c r="G89" s="73"/>
      <c r="H89" s="90"/>
    </row>
    <row r="90" spans="1:8" ht="12.75">
      <c r="A90" s="106" t="s">
        <v>80</v>
      </c>
      <c r="B90" s="117" t="s">
        <v>85</v>
      </c>
      <c r="C90" s="117" t="s">
        <v>85</v>
      </c>
      <c r="D90" s="117" t="s">
        <v>120</v>
      </c>
      <c r="E90" s="26"/>
      <c r="F90" s="73"/>
      <c r="G90" s="73"/>
      <c r="H90" s="90"/>
    </row>
    <row r="91" spans="1:8" ht="12.75">
      <c r="A91" s="113" t="s">
        <v>81</v>
      </c>
      <c r="B91" s="26">
        <v>11566</v>
      </c>
      <c r="C91" s="26" t="s">
        <v>85</v>
      </c>
      <c r="D91" s="26">
        <v>722</v>
      </c>
      <c r="E91" s="26"/>
      <c r="F91" s="73"/>
      <c r="G91" s="73"/>
      <c r="H91" s="90"/>
    </row>
    <row r="92" spans="1:8" ht="12.75">
      <c r="A92" s="113" t="s">
        <v>82</v>
      </c>
      <c r="B92" s="26" t="s">
        <v>85</v>
      </c>
      <c r="C92" s="26">
        <v>56</v>
      </c>
      <c r="D92" s="26">
        <v>1775</v>
      </c>
      <c r="E92" s="26"/>
      <c r="F92" s="73"/>
      <c r="G92" s="73"/>
      <c r="H92" s="73"/>
    </row>
    <row r="93" spans="1:8" ht="12.75">
      <c r="A93" s="113" t="s">
        <v>100</v>
      </c>
      <c r="B93" s="26" t="s">
        <v>85</v>
      </c>
      <c r="C93" s="26" t="s">
        <v>85</v>
      </c>
      <c r="D93" s="26">
        <v>18917</v>
      </c>
      <c r="E93" s="26"/>
      <c r="F93" s="90"/>
      <c r="G93" s="73"/>
      <c r="H93" s="90"/>
    </row>
    <row r="94" spans="1:8" ht="12.75">
      <c r="A94" s="243" t="s">
        <v>84</v>
      </c>
      <c r="B94" s="94" t="s">
        <v>85</v>
      </c>
      <c r="C94" s="94">
        <v>83</v>
      </c>
      <c r="D94" s="94">
        <v>936</v>
      </c>
      <c r="E94" s="26"/>
      <c r="F94" s="73"/>
      <c r="G94" s="90"/>
      <c r="H94" s="90"/>
    </row>
    <row r="95" spans="5:8" ht="12.75">
      <c r="E95" s="241"/>
      <c r="F95" s="73"/>
      <c r="G95" s="73"/>
      <c r="H95" s="90"/>
    </row>
    <row r="96" spans="6:8" ht="12.75">
      <c r="F96" s="73"/>
      <c r="G96" s="73"/>
      <c r="H96" s="73"/>
    </row>
    <row r="97" spans="1:8" ht="29.25" customHeight="1">
      <c r="A97" s="435" t="s">
        <v>196</v>
      </c>
      <c r="B97" s="435"/>
      <c r="C97" s="435"/>
      <c r="D97" s="435"/>
      <c r="F97" s="73"/>
      <c r="G97" s="90"/>
      <c r="H97" s="90"/>
    </row>
    <row r="98" spans="2:4" ht="12.75">
      <c r="B98" s="118"/>
      <c r="C98" s="115" t="s">
        <v>101</v>
      </c>
      <c r="D98" s="241"/>
    </row>
    <row r="99" spans="1:4" ht="27" customHeight="1">
      <c r="A99" s="419"/>
      <c r="B99" s="420" t="s">
        <v>94</v>
      </c>
      <c r="C99" s="421"/>
      <c r="D99" s="294"/>
    </row>
    <row r="100" spans="1:4" ht="12.75">
      <c r="A100" s="419"/>
      <c r="B100" s="357" t="s">
        <v>96</v>
      </c>
      <c r="C100" s="356" t="s">
        <v>194</v>
      </c>
      <c r="D100" s="294"/>
    </row>
    <row r="101" spans="1:4" ht="12.75">
      <c r="A101" s="105" t="s">
        <v>70</v>
      </c>
      <c r="B101" s="116">
        <v>2060</v>
      </c>
      <c r="C101" s="116">
        <v>11404</v>
      </c>
      <c r="D101" s="242"/>
    </row>
    <row r="102" spans="1:4" ht="12.75">
      <c r="A102" s="300" t="s">
        <v>117</v>
      </c>
      <c r="B102" s="242">
        <v>63</v>
      </c>
      <c r="C102" s="242">
        <v>512</v>
      </c>
      <c r="D102" s="242"/>
    </row>
    <row r="103" spans="1:4" ht="12.75">
      <c r="A103" s="113" t="s">
        <v>71</v>
      </c>
      <c r="B103" s="26" t="s">
        <v>85</v>
      </c>
      <c r="C103" s="26">
        <v>227</v>
      </c>
      <c r="D103" s="26"/>
    </row>
    <row r="104" spans="1:4" ht="12.75">
      <c r="A104" s="113" t="s">
        <v>73</v>
      </c>
      <c r="B104" s="26" t="s">
        <v>85</v>
      </c>
      <c r="C104" s="26">
        <v>672</v>
      </c>
      <c r="D104" s="26"/>
    </row>
    <row r="105" spans="1:4" ht="12.75">
      <c r="A105" s="113" t="s">
        <v>76</v>
      </c>
      <c r="B105" s="26" t="s">
        <v>85</v>
      </c>
      <c r="C105" s="26">
        <v>3159</v>
      </c>
      <c r="D105" s="26"/>
    </row>
    <row r="106" spans="1:4" ht="12.75">
      <c r="A106" s="40" t="s">
        <v>79</v>
      </c>
      <c r="B106" s="26" t="s">
        <v>85</v>
      </c>
      <c r="C106" s="26">
        <v>798</v>
      </c>
      <c r="D106" s="26"/>
    </row>
    <row r="107" spans="1:4" ht="12.75">
      <c r="A107" s="113" t="s">
        <v>81</v>
      </c>
      <c r="B107" s="26">
        <v>1997</v>
      </c>
      <c r="C107" s="26" t="s">
        <v>85</v>
      </c>
      <c r="D107" s="26"/>
    </row>
    <row r="108" spans="1:4" ht="12.75">
      <c r="A108" s="113" t="s">
        <v>82</v>
      </c>
      <c r="B108" s="26" t="s">
        <v>85</v>
      </c>
      <c r="C108" s="26">
        <v>216</v>
      </c>
      <c r="D108" s="26"/>
    </row>
    <row r="109" spans="1:4" ht="12.75">
      <c r="A109" s="107" t="s">
        <v>100</v>
      </c>
      <c r="B109" s="94" t="s">
        <v>85</v>
      </c>
      <c r="C109" s="94">
        <v>5820</v>
      </c>
      <c r="D109" s="26"/>
    </row>
    <row r="110" ht="12.75">
      <c r="D110" s="241"/>
    </row>
    <row r="111" ht="12.75">
      <c r="D111" s="241"/>
    </row>
    <row r="112" spans="1:3" ht="36" customHeight="1">
      <c r="A112" s="426" t="s">
        <v>197</v>
      </c>
      <c r="B112" s="426"/>
      <c r="C112" s="426"/>
    </row>
    <row r="113" spans="1:2" ht="12.75">
      <c r="A113" s="108"/>
      <c r="B113" s="104" t="s">
        <v>69</v>
      </c>
    </row>
    <row r="114" spans="1:3" ht="56.25">
      <c r="A114" s="312"/>
      <c r="B114" s="356" t="s">
        <v>198</v>
      </c>
      <c r="C114" s="332"/>
    </row>
    <row r="115" spans="1:3" ht="12.75">
      <c r="A115" s="105" t="s">
        <v>70</v>
      </c>
      <c r="B115" s="39">
        <v>311</v>
      </c>
      <c r="C115" s="43"/>
    </row>
    <row r="116" spans="1:3" ht="12.75">
      <c r="A116" s="206" t="s">
        <v>117</v>
      </c>
      <c r="B116" s="43">
        <v>0.4</v>
      </c>
      <c r="C116" s="43"/>
    </row>
    <row r="117" spans="1:3" ht="12.75">
      <c r="A117" s="106" t="s">
        <v>71</v>
      </c>
      <c r="B117" s="43">
        <v>10.4</v>
      </c>
      <c r="C117" s="43"/>
    </row>
    <row r="118" spans="1:3" ht="12.75">
      <c r="A118" s="106" t="s">
        <v>72</v>
      </c>
      <c r="B118" s="43">
        <v>1.9</v>
      </c>
      <c r="C118" s="43"/>
    </row>
    <row r="119" spans="1:3" ht="12.75">
      <c r="A119" s="106" t="s">
        <v>73</v>
      </c>
      <c r="B119" s="43" t="s">
        <v>120</v>
      </c>
      <c r="C119" s="43"/>
    </row>
    <row r="120" spans="1:3" ht="12.75">
      <c r="A120" s="106" t="s">
        <v>76</v>
      </c>
      <c r="B120" s="43">
        <v>46.4</v>
      </c>
      <c r="C120" s="43"/>
    </row>
    <row r="121" spans="1:3" ht="12.75">
      <c r="A121" s="106" t="s">
        <v>118</v>
      </c>
      <c r="B121" s="43">
        <v>236.2</v>
      </c>
      <c r="C121" s="43"/>
    </row>
    <row r="122" spans="1:3" ht="12.75">
      <c r="A122" s="106" t="s">
        <v>79</v>
      </c>
      <c r="B122" s="43">
        <v>0.2</v>
      </c>
      <c r="C122" s="43"/>
    </row>
    <row r="123" spans="1:3" ht="12.75">
      <c r="A123" s="40" t="s">
        <v>82</v>
      </c>
      <c r="B123" s="43">
        <v>3.8</v>
      </c>
      <c r="C123" s="43"/>
    </row>
    <row r="124" spans="1:3" ht="12.75">
      <c r="A124" s="107" t="s">
        <v>100</v>
      </c>
      <c r="B124" s="45">
        <v>6.8</v>
      </c>
      <c r="C124" s="43"/>
    </row>
  </sheetData>
  <sheetProtection/>
  <mergeCells count="22">
    <mergeCell ref="A27:F27"/>
    <mergeCell ref="A29:A30"/>
    <mergeCell ref="A97:D97"/>
    <mergeCell ref="A53:A54"/>
    <mergeCell ref="B53:D53"/>
    <mergeCell ref="E53:E54"/>
    <mergeCell ref="A112:C112"/>
    <mergeCell ref="A1:F1"/>
    <mergeCell ref="A2:F2"/>
    <mergeCell ref="A4:A5"/>
    <mergeCell ref="B4:E4"/>
    <mergeCell ref="F4:F5"/>
    <mergeCell ref="B29:D29"/>
    <mergeCell ref="E29:E30"/>
    <mergeCell ref="F29:F30"/>
    <mergeCell ref="A51:F51"/>
    <mergeCell ref="A99:A100"/>
    <mergeCell ref="B99:C99"/>
    <mergeCell ref="F53:F54"/>
    <mergeCell ref="A76:E76"/>
    <mergeCell ref="A78:A79"/>
    <mergeCell ref="B78:D78"/>
  </mergeCells>
  <printOptions/>
  <pageMargins left="0.7480314960629921" right="0.5905511811023623" top="0.3937007874015748" bottom="0.5905511811023623" header="0" footer="0.3937007874015748"/>
  <pageSetup firstPageNumber="16" useFirstPageNumber="1" horizontalDpi="600" verticalDpi="600" orientation="landscape" paperSize="9" r:id="rId1"/>
  <headerFooter alignWithMargins="0">
    <oddFooter>&amp;R&amp;"-,полужирный"&amp;8&amp;P</oddFooter>
  </headerFooter>
  <rowBreaks count="5" manualBreakCount="5">
    <brk id="25" max="255" man="1"/>
    <brk id="49" max="255" man="1"/>
    <brk id="74" max="255" man="1"/>
    <brk id="95" max="255" man="1"/>
    <brk id="11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S298"/>
  <sheetViews>
    <sheetView workbookViewId="0" topLeftCell="A253">
      <selection activeCell="C275" sqref="C275"/>
    </sheetView>
  </sheetViews>
  <sheetFormatPr defaultColWidth="9.00390625" defaultRowHeight="12.75"/>
  <cols>
    <col min="1" max="1" width="21.00390625" style="244" customWidth="1"/>
    <col min="2" max="2" width="9.375" style="244" customWidth="1"/>
    <col min="3" max="3" width="9.75390625" style="244" customWidth="1"/>
    <col min="4" max="4" width="10.00390625" style="244" customWidth="1"/>
    <col min="5" max="5" width="9.00390625" style="244" customWidth="1"/>
    <col min="6" max="6" width="8.875" style="244" customWidth="1"/>
    <col min="7" max="7" width="9.25390625" style="244" customWidth="1"/>
    <col min="8" max="9" width="9.625" style="244" customWidth="1"/>
    <col min="10" max="10" width="9.125" style="244" customWidth="1"/>
    <col min="11" max="12" width="9.875" style="244" customWidth="1"/>
    <col min="13" max="13" width="9.375" style="244" customWidth="1"/>
    <col min="14" max="14" width="12.00390625" style="244" customWidth="1"/>
    <col min="15" max="16384" width="9.125" style="244" customWidth="1"/>
  </cols>
  <sheetData>
    <row r="1" spans="1:13" ht="32.25" customHeight="1">
      <c r="A1" s="461" t="s">
        <v>199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</row>
    <row r="2" spans="1:13" ht="26.25" customHeight="1">
      <c r="A2" s="462" t="s">
        <v>200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</row>
    <row r="3" spans="2:13" ht="12.75"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6" t="s">
        <v>102</v>
      </c>
    </row>
    <row r="4" spans="1:14" ht="18" customHeight="1">
      <c r="A4" s="396"/>
      <c r="B4" s="415" t="s">
        <v>154</v>
      </c>
      <c r="C4" s="415"/>
      <c r="D4" s="415"/>
      <c r="E4" s="415" t="s">
        <v>155</v>
      </c>
      <c r="F4" s="415"/>
      <c r="G4" s="416"/>
      <c r="H4" s="416"/>
      <c r="I4" s="416"/>
      <c r="J4" s="416"/>
      <c r="K4" s="416"/>
      <c r="L4" s="416"/>
      <c r="M4" s="417"/>
      <c r="N4" s="247"/>
    </row>
    <row r="5" spans="1:14" ht="61.5" customHeight="1">
      <c r="A5" s="397"/>
      <c r="B5" s="415"/>
      <c r="C5" s="415"/>
      <c r="D5" s="415"/>
      <c r="E5" s="415" t="s">
        <v>156</v>
      </c>
      <c r="F5" s="415"/>
      <c r="G5" s="415"/>
      <c r="H5" s="415" t="s">
        <v>157</v>
      </c>
      <c r="I5" s="415"/>
      <c r="J5" s="415"/>
      <c r="K5" s="415" t="s">
        <v>158</v>
      </c>
      <c r="L5" s="415"/>
      <c r="M5" s="418"/>
      <c r="N5" s="247"/>
    </row>
    <row r="6" spans="1:14" ht="69.75" customHeight="1">
      <c r="A6" s="397"/>
      <c r="B6" s="34" t="s">
        <v>159</v>
      </c>
      <c r="C6" s="34" t="s">
        <v>160</v>
      </c>
      <c r="D6" s="34" t="s">
        <v>161</v>
      </c>
      <c r="E6" s="34" t="s">
        <v>159</v>
      </c>
      <c r="F6" s="34" t="s">
        <v>160</v>
      </c>
      <c r="G6" s="34" t="s">
        <v>161</v>
      </c>
      <c r="H6" s="34" t="s">
        <v>159</v>
      </c>
      <c r="I6" s="34" t="s">
        <v>160</v>
      </c>
      <c r="J6" s="34" t="s">
        <v>161</v>
      </c>
      <c r="K6" s="34" t="s">
        <v>159</v>
      </c>
      <c r="L6" s="34" t="s">
        <v>160</v>
      </c>
      <c r="M6" s="210" t="s">
        <v>161</v>
      </c>
      <c r="N6" s="247"/>
    </row>
    <row r="7" spans="1:17" s="120" customFormat="1" ht="12.75">
      <c r="A7" s="248" t="s">
        <v>70</v>
      </c>
      <c r="B7" s="131">
        <f>E7+H7+K7</f>
        <v>8395031</v>
      </c>
      <c r="C7" s="131">
        <v>8192415</v>
      </c>
      <c r="D7" s="314">
        <f>B7/C7%</f>
        <v>102.47321455272957</v>
      </c>
      <c r="E7" s="92">
        <f>SUM(E8:E27)</f>
        <v>806354</v>
      </c>
      <c r="F7" s="26">
        <v>771699</v>
      </c>
      <c r="G7" s="314">
        <f>E7/F7%</f>
        <v>104.49074056076269</v>
      </c>
      <c r="H7" s="92">
        <f>SUM(H8:H27)</f>
        <v>3372473</v>
      </c>
      <c r="I7" s="92">
        <v>3132523</v>
      </c>
      <c r="J7" s="314">
        <f>H7/I7%</f>
        <v>107.65995971936998</v>
      </c>
      <c r="K7" s="92">
        <f>SUM(K8:K27)</f>
        <v>4216204</v>
      </c>
      <c r="L7" s="92">
        <v>4288193</v>
      </c>
      <c r="M7" s="314">
        <f>K7/L7%</f>
        <v>98.32122761265643</v>
      </c>
      <c r="O7" s="92"/>
      <c r="P7" s="92"/>
      <c r="Q7" s="165"/>
    </row>
    <row r="8" spans="1:17" s="120" customFormat="1" ht="12.75">
      <c r="A8" s="200" t="s">
        <v>117</v>
      </c>
      <c r="B8" s="26">
        <v>716842</v>
      </c>
      <c r="C8" s="26">
        <v>682054</v>
      </c>
      <c r="D8" s="43">
        <f aca="true" t="shared" si="0" ref="D8:D27">B8/C8%</f>
        <v>105.10047591539673</v>
      </c>
      <c r="E8" s="302">
        <v>26531</v>
      </c>
      <c r="F8" s="302">
        <v>23291</v>
      </c>
      <c r="G8" s="43">
        <f aca="true" t="shared" si="1" ref="G8:G27">E8/F8%</f>
        <v>113.91095272852175</v>
      </c>
      <c r="H8" s="92">
        <v>398368</v>
      </c>
      <c r="I8" s="92">
        <v>372421</v>
      </c>
      <c r="J8" s="43">
        <f aca="true" t="shared" si="2" ref="J8:J27">H8/I8%</f>
        <v>106.96711517341933</v>
      </c>
      <c r="K8" s="92">
        <v>291943</v>
      </c>
      <c r="L8" s="92">
        <v>286342</v>
      </c>
      <c r="M8" s="43">
        <f aca="true" t="shared" si="3" ref="M8:M27">K8/L8%</f>
        <v>101.95605255254206</v>
      </c>
      <c r="O8" s="92"/>
      <c r="P8" s="92"/>
      <c r="Q8" s="165"/>
    </row>
    <row r="9" spans="1:17" s="120" customFormat="1" ht="12.75">
      <c r="A9" s="121" t="s">
        <v>71</v>
      </c>
      <c r="B9" s="26">
        <v>455070</v>
      </c>
      <c r="C9" s="26">
        <v>457864</v>
      </c>
      <c r="D9" s="43">
        <f t="shared" si="0"/>
        <v>99.38977512973284</v>
      </c>
      <c r="E9" s="302">
        <v>134345</v>
      </c>
      <c r="F9" s="302">
        <v>134619</v>
      </c>
      <c r="G9" s="43">
        <f t="shared" si="1"/>
        <v>99.79646260928992</v>
      </c>
      <c r="H9" s="92">
        <v>92964</v>
      </c>
      <c r="I9" s="92">
        <v>91608</v>
      </c>
      <c r="J9" s="43">
        <f t="shared" si="2"/>
        <v>101.48022006811632</v>
      </c>
      <c r="K9" s="92">
        <v>227761</v>
      </c>
      <c r="L9" s="92">
        <v>231637</v>
      </c>
      <c r="M9" s="43">
        <f t="shared" si="3"/>
        <v>98.32669219511564</v>
      </c>
      <c r="O9" s="92"/>
      <c r="P9" s="92"/>
      <c r="Q9" s="165"/>
    </row>
    <row r="10" spans="1:17" s="120" customFormat="1" ht="12.75">
      <c r="A10" s="121" t="s">
        <v>72</v>
      </c>
      <c r="B10" s="26">
        <v>631865</v>
      </c>
      <c r="C10" s="26">
        <v>588505</v>
      </c>
      <c r="D10" s="43">
        <f t="shared" si="0"/>
        <v>107.36782185368008</v>
      </c>
      <c r="E10" s="302">
        <v>56107</v>
      </c>
      <c r="F10" s="302">
        <v>52732</v>
      </c>
      <c r="G10" s="43">
        <f t="shared" si="1"/>
        <v>106.40028825001896</v>
      </c>
      <c r="H10" s="92">
        <v>320473</v>
      </c>
      <c r="I10" s="92">
        <v>277634</v>
      </c>
      <c r="J10" s="43">
        <f t="shared" si="2"/>
        <v>115.43002658175871</v>
      </c>
      <c r="K10" s="92">
        <v>255285</v>
      </c>
      <c r="L10" s="92">
        <v>258139</v>
      </c>
      <c r="M10" s="43">
        <f t="shared" si="3"/>
        <v>98.8943941055013</v>
      </c>
      <c r="O10" s="92"/>
      <c r="P10" s="92"/>
      <c r="Q10" s="165"/>
    </row>
    <row r="11" spans="1:17" s="120" customFormat="1" ht="12.75">
      <c r="A11" s="121" t="s">
        <v>73</v>
      </c>
      <c r="B11" s="26">
        <v>650995</v>
      </c>
      <c r="C11" s="26">
        <v>625790</v>
      </c>
      <c r="D11" s="43">
        <f t="shared" si="0"/>
        <v>104.02770897585452</v>
      </c>
      <c r="E11" s="302">
        <v>56993</v>
      </c>
      <c r="F11" s="302">
        <v>55457</v>
      </c>
      <c r="G11" s="43">
        <f t="shared" si="1"/>
        <v>102.76971347169878</v>
      </c>
      <c r="H11" s="92">
        <v>281901</v>
      </c>
      <c r="I11" s="92">
        <v>267550</v>
      </c>
      <c r="J11" s="43">
        <f t="shared" si="2"/>
        <v>105.36385722294898</v>
      </c>
      <c r="K11" s="92">
        <v>312101</v>
      </c>
      <c r="L11" s="92">
        <v>302783</v>
      </c>
      <c r="M11" s="43">
        <f t="shared" si="3"/>
        <v>103.07745150817583</v>
      </c>
      <c r="O11" s="92"/>
      <c r="P11" s="92"/>
      <c r="Q11" s="165"/>
    </row>
    <row r="12" spans="1:17" s="120" customFormat="1" ht="12.75">
      <c r="A12" s="121" t="s">
        <v>74</v>
      </c>
      <c r="B12" s="26">
        <v>198807</v>
      </c>
      <c r="C12" s="26">
        <v>190597</v>
      </c>
      <c r="D12" s="43">
        <f t="shared" si="0"/>
        <v>104.30751795673594</v>
      </c>
      <c r="E12" s="302">
        <v>1967</v>
      </c>
      <c r="F12" s="302">
        <v>1936</v>
      </c>
      <c r="G12" s="43">
        <f t="shared" si="1"/>
        <v>101.60123966942149</v>
      </c>
      <c r="H12" s="92">
        <v>93655</v>
      </c>
      <c r="I12" s="92">
        <v>86510</v>
      </c>
      <c r="J12" s="43">
        <f t="shared" si="2"/>
        <v>108.25916079066003</v>
      </c>
      <c r="K12" s="92">
        <v>103185</v>
      </c>
      <c r="L12" s="92">
        <v>102151</v>
      </c>
      <c r="M12" s="43">
        <f t="shared" si="3"/>
        <v>101.01222699728832</v>
      </c>
      <c r="O12" s="92"/>
      <c r="P12" s="92"/>
      <c r="Q12" s="165"/>
    </row>
    <row r="13" spans="1:17" s="120" customFormat="1" ht="12.75">
      <c r="A13" s="121" t="s">
        <v>75</v>
      </c>
      <c r="B13" s="26">
        <v>777500</v>
      </c>
      <c r="C13" s="26">
        <v>694263</v>
      </c>
      <c r="D13" s="43">
        <f t="shared" si="0"/>
        <v>111.98926055399755</v>
      </c>
      <c r="E13" s="302">
        <v>74229</v>
      </c>
      <c r="F13" s="302">
        <v>58356</v>
      </c>
      <c r="G13" s="43">
        <f t="shared" si="1"/>
        <v>127.20028788813491</v>
      </c>
      <c r="H13" s="92">
        <v>479599</v>
      </c>
      <c r="I13" s="92">
        <v>426547</v>
      </c>
      <c r="J13" s="43">
        <f t="shared" si="2"/>
        <v>112.43755084433836</v>
      </c>
      <c r="K13" s="92">
        <v>223672</v>
      </c>
      <c r="L13" s="92">
        <v>209360</v>
      </c>
      <c r="M13" s="43">
        <f t="shared" si="3"/>
        <v>106.83607183798243</v>
      </c>
      <c r="O13" s="92"/>
      <c r="P13" s="92"/>
      <c r="Q13" s="165"/>
    </row>
    <row r="14" spans="1:17" s="120" customFormat="1" ht="12.75">
      <c r="A14" s="121" t="s">
        <v>76</v>
      </c>
      <c r="B14" s="26">
        <v>502399</v>
      </c>
      <c r="C14" s="26">
        <v>499094</v>
      </c>
      <c r="D14" s="43">
        <f t="shared" si="0"/>
        <v>100.6621999062301</v>
      </c>
      <c r="E14" s="302">
        <v>30386</v>
      </c>
      <c r="F14" s="302">
        <v>35886</v>
      </c>
      <c r="G14" s="43">
        <f t="shared" si="1"/>
        <v>84.67368890375076</v>
      </c>
      <c r="H14" s="92">
        <v>215483</v>
      </c>
      <c r="I14" s="92">
        <v>199620</v>
      </c>
      <c r="J14" s="43">
        <f t="shared" si="2"/>
        <v>107.94659853722072</v>
      </c>
      <c r="K14" s="92">
        <v>256530</v>
      </c>
      <c r="L14" s="92">
        <v>263588</v>
      </c>
      <c r="M14" s="43">
        <f t="shared" si="3"/>
        <v>97.32233637343126</v>
      </c>
      <c r="O14" s="92"/>
      <c r="P14" s="92"/>
      <c r="Q14" s="165"/>
    </row>
    <row r="15" spans="1:17" s="120" customFormat="1" ht="12.75">
      <c r="A15" s="40" t="s">
        <v>118</v>
      </c>
      <c r="B15" s="26">
        <v>512754</v>
      </c>
      <c r="C15" s="26">
        <v>513651</v>
      </c>
      <c r="D15" s="43">
        <f t="shared" si="0"/>
        <v>99.82536780810317</v>
      </c>
      <c r="E15" s="302">
        <v>30818</v>
      </c>
      <c r="F15" s="302">
        <v>31269</v>
      </c>
      <c r="G15" s="43">
        <f t="shared" si="1"/>
        <v>98.55767693242508</v>
      </c>
      <c r="H15" s="92">
        <v>225490</v>
      </c>
      <c r="I15" s="92">
        <v>216306</v>
      </c>
      <c r="J15" s="43">
        <f t="shared" si="2"/>
        <v>104.24583691622054</v>
      </c>
      <c r="K15" s="92">
        <v>256446</v>
      </c>
      <c r="L15" s="92">
        <v>266076</v>
      </c>
      <c r="M15" s="43">
        <f t="shared" si="3"/>
        <v>96.38073332431334</v>
      </c>
      <c r="O15" s="92"/>
      <c r="P15" s="92"/>
      <c r="Q15" s="165"/>
    </row>
    <row r="16" spans="1:17" s="120" customFormat="1" ht="14.25" customHeight="1">
      <c r="A16" s="121" t="s">
        <v>77</v>
      </c>
      <c r="B16" s="26">
        <v>477767</v>
      </c>
      <c r="C16" s="26">
        <v>458230</v>
      </c>
      <c r="D16" s="43">
        <f t="shared" si="0"/>
        <v>104.26357942517949</v>
      </c>
      <c r="E16" s="302">
        <v>22856</v>
      </c>
      <c r="F16" s="302">
        <v>23229</v>
      </c>
      <c r="G16" s="43">
        <f t="shared" si="1"/>
        <v>98.3942485685996</v>
      </c>
      <c r="H16" s="92">
        <v>250103</v>
      </c>
      <c r="I16" s="92">
        <v>230779</v>
      </c>
      <c r="J16" s="43">
        <f t="shared" si="2"/>
        <v>108.37337886029492</v>
      </c>
      <c r="K16" s="92">
        <v>204808</v>
      </c>
      <c r="L16" s="92">
        <v>204222</v>
      </c>
      <c r="M16" s="43">
        <f t="shared" si="3"/>
        <v>100.28694264085162</v>
      </c>
      <c r="O16" s="92"/>
      <c r="P16" s="92"/>
      <c r="Q16" s="165"/>
    </row>
    <row r="17" spans="1:17" s="120" customFormat="1" ht="14.25" customHeight="1">
      <c r="A17" s="121" t="s">
        <v>78</v>
      </c>
      <c r="B17" s="26">
        <f>E17+H17+K17</f>
        <v>456322</v>
      </c>
      <c r="C17" s="26">
        <v>437414</v>
      </c>
      <c r="D17" s="43">
        <f t="shared" si="0"/>
        <v>104.32267828647458</v>
      </c>
      <c r="E17" s="302">
        <v>114859</v>
      </c>
      <c r="F17" s="302">
        <v>113347</v>
      </c>
      <c r="G17" s="43">
        <f t="shared" si="1"/>
        <v>101.33395678756385</v>
      </c>
      <c r="H17" s="92">
        <v>112051</v>
      </c>
      <c r="I17" s="92">
        <v>103176</v>
      </c>
      <c r="J17" s="43">
        <f t="shared" si="2"/>
        <v>108.60180662169496</v>
      </c>
      <c r="K17" s="92">
        <v>229412</v>
      </c>
      <c r="L17" s="92">
        <v>220891</v>
      </c>
      <c r="M17" s="43">
        <f t="shared" si="3"/>
        <v>103.85755870542485</v>
      </c>
      <c r="O17" s="92"/>
      <c r="P17" s="92"/>
      <c r="Q17" s="165"/>
    </row>
    <row r="18" spans="1:17" s="120" customFormat="1" ht="14.25" customHeight="1">
      <c r="A18" s="121" t="s">
        <v>79</v>
      </c>
      <c r="B18" s="26">
        <v>382086</v>
      </c>
      <c r="C18" s="26">
        <v>360781</v>
      </c>
      <c r="D18" s="43">
        <f t="shared" si="0"/>
        <v>105.90524445577789</v>
      </c>
      <c r="E18" s="302">
        <v>6493</v>
      </c>
      <c r="F18" s="302">
        <v>6621</v>
      </c>
      <c r="G18" s="43">
        <f t="shared" si="1"/>
        <v>98.06675728741882</v>
      </c>
      <c r="H18" s="92">
        <v>154162</v>
      </c>
      <c r="I18" s="92">
        <v>144729</v>
      </c>
      <c r="J18" s="43">
        <f t="shared" si="2"/>
        <v>106.51769859530572</v>
      </c>
      <c r="K18" s="92">
        <v>221431</v>
      </c>
      <c r="L18" s="92">
        <v>209431</v>
      </c>
      <c r="M18" s="43">
        <f t="shared" si="3"/>
        <v>105.72981077299923</v>
      </c>
      <c r="O18" s="92"/>
      <c r="P18" s="92"/>
      <c r="Q18" s="165"/>
    </row>
    <row r="19" spans="1:17" s="120" customFormat="1" ht="14.25" customHeight="1">
      <c r="A19" s="121" t="s">
        <v>80</v>
      </c>
      <c r="B19" s="26">
        <v>20099</v>
      </c>
      <c r="C19" s="26">
        <v>23796</v>
      </c>
      <c r="D19" s="43">
        <f t="shared" si="0"/>
        <v>84.46377542444108</v>
      </c>
      <c r="E19" s="302">
        <v>114</v>
      </c>
      <c r="F19" s="302">
        <v>144</v>
      </c>
      <c r="G19" s="43">
        <f t="shared" si="1"/>
        <v>79.16666666666667</v>
      </c>
      <c r="H19" s="92">
        <v>7225</v>
      </c>
      <c r="I19" s="92">
        <v>8401</v>
      </c>
      <c r="J19" s="43">
        <f t="shared" si="2"/>
        <v>86.00166646827758</v>
      </c>
      <c r="K19" s="92">
        <v>12760</v>
      </c>
      <c r="L19" s="92">
        <v>15251</v>
      </c>
      <c r="M19" s="43">
        <f t="shared" si="3"/>
        <v>83.6666448101764</v>
      </c>
      <c r="O19" s="92"/>
      <c r="P19" s="92"/>
      <c r="Q19" s="165"/>
    </row>
    <row r="20" spans="1:17" s="120" customFormat="1" ht="14.25" customHeight="1">
      <c r="A20" s="121" t="s">
        <v>81</v>
      </c>
      <c r="B20" s="26">
        <v>512699</v>
      </c>
      <c r="C20" s="26">
        <v>478681</v>
      </c>
      <c r="D20" s="43">
        <f t="shared" si="0"/>
        <v>107.10661171009502</v>
      </c>
      <c r="E20" s="302">
        <v>65131</v>
      </c>
      <c r="F20" s="302">
        <v>57940</v>
      </c>
      <c r="G20" s="43">
        <f t="shared" si="1"/>
        <v>112.41111494649638</v>
      </c>
      <c r="H20" s="92">
        <v>214405</v>
      </c>
      <c r="I20" s="92">
        <v>195943</v>
      </c>
      <c r="J20" s="43">
        <f t="shared" si="2"/>
        <v>109.42212786371546</v>
      </c>
      <c r="K20" s="92">
        <v>233163</v>
      </c>
      <c r="L20" s="92">
        <v>224798</v>
      </c>
      <c r="M20" s="43">
        <f t="shared" si="3"/>
        <v>103.72111851528928</v>
      </c>
      <c r="O20" s="92"/>
      <c r="P20" s="92"/>
      <c r="Q20" s="165"/>
    </row>
    <row r="21" spans="1:17" s="120" customFormat="1" ht="14.25" customHeight="1">
      <c r="A21" s="121" t="s">
        <v>82</v>
      </c>
      <c r="B21" s="26">
        <v>405911</v>
      </c>
      <c r="C21" s="26">
        <v>389910</v>
      </c>
      <c r="D21" s="43">
        <f t="shared" si="0"/>
        <v>104.10376753609808</v>
      </c>
      <c r="E21" s="302">
        <v>108634</v>
      </c>
      <c r="F21" s="302">
        <v>98296</v>
      </c>
      <c r="G21" s="43">
        <f t="shared" si="1"/>
        <v>110.51721331488565</v>
      </c>
      <c r="H21" s="92">
        <v>72581</v>
      </c>
      <c r="I21" s="92">
        <v>70110</v>
      </c>
      <c r="J21" s="43">
        <f t="shared" si="2"/>
        <v>103.52446156040507</v>
      </c>
      <c r="K21" s="92">
        <v>224696</v>
      </c>
      <c r="L21" s="92">
        <v>221504</v>
      </c>
      <c r="M21" s="43">
        <f t="shared" si="3"/>
        <v>101.441057497833</v>
      </c>
      <c r="O21" s="92"/>
      <c r="P21" s="92"/>
      <c r="Q21" s="165"/>
    </row>
    <row r="22" spans="1:17" s="120" customFormat="1" ht="14.25" customHeight="1">
      <c r="A22" s="121" t="s">
        <v>83</v>
      </c>
      <c r="B22" s="26">
        <v>1035212</v>
      </c>
      <c r="C22" s="26">
        <v>1129599</v>
      </c>
      <c r="D22" s="43">
        <f t="shared" si="0"/>
        <v>91.64420294281422</v>
      </c>
      <c r="E22" s="302">
        <v>45740</v>
      </c>
      <c r="F22" s="302">
        <v>46818</v>
      </c>
      <c r="G22" s="43">
        <f t="shared" si="1"/>
        <v>97.69746678627878</v>
      </c>
      <c r="H22" s="92">
        <v>158341</v>
      </c>
      <c r="I22" s="92">
        <v>146845</v>
      </c>
      <c r="J22" s="43">
        <f t="shared" si="2"/>
        <v>107.82866287582144</v>
      </c>
      <c r="K22" s="92">
        <v>831131</v>
      </c>
      <c r="L22" s="92">
        <v>935936</v>
      </c>
      <c r="M22" s="43">
        <f t="shared" si="3"/>
        <v>88.80211894830416</v>
      </c>
      <c r="O22" s="92"/>
      <c r="P22" s="92"/>
      <c r="Q22" s="165"/>
    </row>
    <row r="23" spans="1:17" s="120" customFormat="1" ht="14.25" customHeight="1">
      <c r="A23" s="200" t="s">
        <v>115</v>
      </c>
      <c r="B23" s="26">
        <v>143179</v>
      </c>
      <c r="C23" s="26">
        <v>157550</v>
      </c>
      <c r="D23" s="43">
        <f t="shared" si="0"/>
        <v>90.87845128530626</v>
      </c>
      <c r="E23" s="302">
        <v>1869</v>
      </c>
      <c r="F23" s="302">
        <v>2486</v>
      </c>
      <c r="G23" s="43">
        <f t="shared" si="1"/>
        <v>75.1810136765889</v>
      </c>
      <c r="H23" s="92">
        <v>98999</v>
      </c>
      <c r="I23" s="92">
        <v>102767</v>
      </c>
      <c r="J23" s="43">
        <f t="shared" si="2"/>
        <v>96.33345334591843</v>
      </c>
      <c r="K23" s="92">
        <v>42311</v>
      </c>
      <c r="L23" s="92">
        <v>52297</v>
      </c>
      <c r="M23" s="43">
        <f t="shared" si="3"/>
        <v>80.9052144482475</v>
      </c>
      <c r="O23" s="92"/>
      <c r="P23" s="92"/>
      <c r="Q23" s="165"/>
    </row>
    <row r="24" spans="1:17" s="120" customFormat="1" ht="12.75">
      <c r="A24" s="121" t="s">
        <v>84</v>
      </c>
      <c r="B24" s="26">
        <v>438841</v>
      </c>
      <c r="C24" s="26">
        <v>426436</v>
      </c>
      <c r="D24" s="43">
        <f t="shared" si="0"/>
        <v>102.9089945501787</v>
      </c>
      <c r="E24" s="302">
        <v>25179</v>
      </c>
      <c r="F24" s="302">
        <v>25586</v>
      </c>
      <c r="G24" s="43">
        <f t="shared" si="1"/>
        <v>98.40928632846087</v>
      </c>
      <c r="H24" s="92">
        <v>187974</v>
      </c>
      <c r="I24" s="92">
        <v>182491</v>
      </c>
      <c r="J24" s="43">
        <f t="shared" si="2"/>
        <v>103.0045317303319</v>
      </c>
      <c r="K24" s="92">
        <v>225688</v>
      </c>
      <c r="L24" s="92">
        <v>218359</v>
      </c>
      <c r="M24" s="43">
        <f t="shared" si="3"/>
        <v>103.35639932404892</v>
      </c>
      <c r="O24" s="92"/>
      <c r="P24" s="92"/>
      <c r="Q24" s="165"/>
    </row>
    <row r="25" spans="1:17" s="120" customFormat="1" ht="12.75">
      <c r="A25" s="40" t="s">
        <v>116</v>
      </c>
      <c r="B25" s="26">
        <v>252</v>
      </c>
      <c r="C25" s="26">
        <v>258</v>
      </c>
      <c r="D25" s="43">
        <f t="shared" si="0"/>
        <v>97.67441860465117</v>
      </c>
      <c r="E25" s="303" t="s">
        <v>85</v>
      </c>
      <c r="F25" s="135" t="s">
        <v>85</v>
      </c>
      <c r="G25" s="43" t="s">
        <v>85</v>
      </c>
      <c r="H25" s="135" t="s">
        <v>85</v>
      </c>
      <c r="I25" s="135" t="s">
        <v>85</v>
      </c>
      <c r="J25" s="43" t="s">
        <v>85</v>
      </c>
      <c r="K25" s="92">
        <v>252</v>
      </c>
      <c r="L25" s="92">
        <v>258</v>
      </c>
      <c r="M25" s="43">
        <f t="shared" si="3"/>
        <v>97.67441860465117</v>
      </c>
      <c r="O25" s="92"/>
      <c r="P25" s="92"/>
      <c r="Q25" s="165"/>
    </row>
    <row r="26" spans="1:17" s="120" customFormat="1" ht="12.75">
      <c r="A26" s="121" t="s">
        <v>86</v>
      </c>
      <c r="B26" s="26">
        <v>2518</v>
      </c>
      <c r="C26" s="26">
        <v>2718</v>
      </c>
      <c r="D26" s="43">
        <f t="shared" si="0"/>
        <v>92.64164827078734</v>
      </c>
      <c r="E26" s="303" t="s">
        <v>85</v>
      </c>
      <c r="F26" s="303" t="s">
        <v>85</v>
      </c>
      <c r="G26" s="43" t="s">
        <v>85</v>
      </c>
      <c r="H26" s="92">
        <v>2</v>
      </c>
      <c r="I26" s="92">
        <v>9</v>
      </c>
      <c r="J26" s="43">
        <f t="shared" si="2"/>
        <v>22.22222222222222</v>
      </c>
      <c r="K26" s="92">
        <v>2516</v>
      </c>
      <c r="L26" s="92">
        <v>2709</v>
      </c>
      <c r="M26" s="43">
        <f t="shared" si="3"/>
        <v>92.87559985234404</v>
      </c>
      <c r="O26" s="92"/>
      <c r="P26" s="92"/>
      <c r="Q26" s="165"/>
    </row>
    <row r="27" spans="1:17" s="120" customFormat="1" ht="12.75">
      <c r="A27" s="168" t="s">
        <v>87</v>
      </c>
      <c r="B27" s="94">
        <v>73913</v>
      </c>
      <c r="C27" s="94">
        <v>75224</v>
      </c>
      <c r="D27" s="45">
        <f t="shared" si="0"/>
        <v>98.25720514729342</v>
      </c>
      <c r="E27" s="344">
        <v>4103</v>
      </c>
      <c r="F27" s="344">
        <v>3686</v>
      </c>
      <c r="G27" s="45">
        <f t="shared" si="1"/>
        <v>111.31307650569724</v>
      </c>
      <c r="H27" s="136">
        <v>8697</v>
      </c>
      <c r="I27" s="136">
        <v>9077</v>
      </c>
      <c r="J27" s="45">
        <f t="shared" si="2"/>
        <v>95.81359480004407</v>
      </c>
      <c r="K27" s="136">
        <v>61113</v>
      </c>
      <c r="L27" s="136">
        <v>62461</v>
      </c>
      <c r="M27" s="45">
        <f t="shared" si="3"/>
        <v>97.84185331646947</v>
      </c>
      <c r="O27" s="92"/>
      <c r="P27" s="92"/>
      <c r="Q27" s="165"/>
    </row>
    <row r="28" spans="1:15" s="120" customFormat="1" ht="12.75">
      <c r="A28" s="89"/>
      <c r="B28" s="89"/>
      <c r="C28" s="89"/>
      <c r="D28" s="89"/>
      <c r="E28" s="89"/>
      <c r="F28" s="89"/>
      <c r="G28" s="89"/>
      <c r="H28" s="89"/>
      <c r="I28" s="89"/>
      <c r="J28" s="249"/>
      <c r="K28" s="89"/>
      <c r="L28" s="89"/>
      <c r="M28" s="249"/>
      <c r="N28" s="250"/>
      <c r="O28" s="345"/>
    </row>
    <row r="29" spans="1:13" s="120" customFormat="1" ht="26.25" customHeight="1">
      <c r="A29" s="460" t="s">
        <v>201</v>
      </c>
      <c r="B29" s="460"/>
      <c r="C29" s="460"/>
      <c r="D29" s="460"/>
      <c r="E29" s="460"/>
      <c r="F29" s="460"/>
      <c r="G29" s="460"/>
      <c r="H29" s="460"/>
      <c r="I29" s="460"/>
      <c r="J29" s="460"/>
      <c r="K29" s="460"/>
      <c r="L29" s="460"/>
      <c r="M29" s="460"/>
    </row>
    <row r="30" spans="1:13" s="120" customFormat="1" ht="12.75">
      <c r="A30" s="251"/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46" t="s">
        <v>102</v>
      </c>
    </row>
    <row r="31" spans="1:13" s="120" customFormat="1" ht="23.25" customHeight="1">
      <c r="A31" s="396"/>
      <c r="B31" s="415" t="s">
        <v>154</v>
      </c>
      <c r="C31" s="415"/>
      <c r="D31" s="415"/>
      <c r="E31" s="415" t="s">
        <v>155</v>
      </c>
      <c r="F31" s="415"/>
      <c r="G31" s="416"/>
      <c r="H31" s="416"/>
      <c r="I31" s="416"/>
      <c r="J31" s="416"/>
      <c r="K31" s="416"/>
      <c r="L31" s="416"/>
      <c r="M31" s="417"/>
    </row>
    <row r="32" spans="1:13" s="120" customFormat="1" ht="59.25" customHeight="1">
      <c r="A32" s="397"/>
      <c r="B32" s="415"/>
      <c r="C32" s="415"/>
      <c r="D32" s="415"/>
      <c r="E32" s="415" t="s">
        <v>156</v>
      </c>
      <c r="F32" s="415"/>
      <c r="G32" s="415"/>
      <c r="H32" s="415" t="s">
        <v>157</v>
      </c>
      <c r="I32" s="415"/>
      <c r="J32" s="415"/>
      <c r="K32" s="415" t="s">
        <v>158</v>
      </c>
      <c r="L32" s="415"/>
      <c r="M32" s="418"/>
    </row>
    <row r="33" spans="1:13" s="120" customFormat="1" ht="75" customHeight="1">
      <c r="A33" s="397"/>
      <c r="B33" s="34" t="s">
        <v>159</v>
      </c>
      <c r="C33" s="34" t="s">
        <v>160</v>
      </c>
      <c r="D33" s="34" t="s">
        <v>161</v>
      </c>
      <c r="E33" s="34" t="s">
        <v>159</v>
      </c>
      <c r="F33" s="34" t="s">
        <v>160</v>
      </c>
      <c r="G33" s="34" t="s">
        <v>161</v>
      </c>
      <c r="H33" s="34" t="s">
        <v>159</v>
      </c>
      <c r="I33" s="34" t="s">
        <v>160</v>
      </c>
      <c r="J33" s="34" t="s">
        <v>161</v>
      </c>
      <c r="K33" s="34" t="s">
        <v>159</v>
      </c>
      <c r="L33" s="34" t="s">
        <v>160</v>
      </c>
      <c r="M33" s="210" t="s">
        <v>161</v>
      </c>
    </row>
    <row r="34" spans="1:15" s="120" customFormat="1" ht="12.75">
      <c r="A34" s="252" t="s">
        <v>70</v>
      </c>
      <c r="B34" s="26">
        <v>4501585</v>
      </c>
      <c r="C34" s="26">
        <v>4235659</v>
      </c>
      <c r="D34" s="314">
        <f>B34/C34%</f>
        <v>106.27826744315348</v>
      </c>
      <c r="E34" s="26">
        <v>310173</v>
      </c>
      <c r="F34" s="242">
        <v>300371</v>
      </c>
      <c r="G34" s="314">
        <f>E34/F34%</f>
        <v>103.26329772181735</v>
      </c>
      <c r="H34" s="26">
        <v>1889316</v>
      </c>
      <c r="I34" s="92">
        <v>1757215</v>
      </c>
      <c r="J34" s="314">
        <f>H34/I34%</f>
        <v>107.51763443858604</v>
      </c>
      <c r="K34" s="26">
        <v>2302096</v>
      </c>
      <c r="L34" s="92">
        <v>2178073</v>
      </c>
      <c r="M34" s="314">
        <f>K34/L34%</f>
        <v>105.69416176592796</v>
      </c>
      <c r="O34" s="302"/>
    </row>
    <row r="35" spans="1:15" s="253" customFormat="1" ht="12.75">
      <c r="A35" s="200" t="s">
        <v>117</v>
      </c>
      <c r="B35" s="26">
        <v>392342</v>
      </c>
      <c r="C35" s="26">
        <v>385203</v>
      </c>
      <c r="D35" s="43">
        <f aca="true" t="shared" si="4" ref="D35:D54">B35/C35%</f>
        <v>101.85330851525039</v>
      </c>
      <c r="E35" s="302">
        <v>9703</v>
      </c>
      <c r="F35" s="242">
        <v>8278</v>
      </c>
      <c r="G35" s="43">
        <f aca="true" t="shared" si="5" ref="G35:G54">E35/F35%</f>
        <v>117.2143029717323</v>
      </c>
      <c r="H35" s="302">
        <v>228862</v>
      </c>
      <c r="I35" s="92">
        <v>223020</v>
      </c>
      <c r="J35" s="43">
        <f aca="true" t="shared" si="6" ref="J35:J54">H35/I35%</f>
        <v>102.61949600932653</v>
      </c>
      <c r="K35" s="302">
        <v>153777</v>
      </c>
      <c r="L35" s="92">
        <v>153905</v>
      </c>
      <c r="M35" s="43">
        <f aca="true" t="shared" si="7" ref="M35:M54">K35/L35%</f>
        <v>99.91683181183198</v>
      </c>
      <c r="N35" s="120"/>
      <c r="O35" s="302"/>
    </row>
    <row r="36" spans="1:15" s="120" customFormat="1" ht="12.75">
      <c r="A36" s="121" t="s">
        <v>71</v>
      </c>
      <c r="B36" s="26">
        <v>232932</v>
      </c>
      <c r="C36" s="26">
        <v>226394</v>
      </c>
      <c r="D36" s="43">
        <f t="shared" si="4"/>
        <v>102.88788572135304</v>
      </c>
      <c r="E36" s="302">
        <v>52361</v>
      </c>
      <c r="F36" s="242">
        <v>52105</v>
      </c>
      <c r="G36" s="43">
        <f t="shared" si="5"/>
        <v>100.49131561270512</v>
      </c>
      <c r="H36" s="302">
        <v>55856</v>
      </c>
      <c r="I36" s="92">
        <v>54703</v>
      </c>
      <c r="J36" s="43">
        <f t="shared" si="6"/>
        <v>102.10774546185768</v>
      </c>
      <c r="K36" s="302">
        <v>124715</v>
      </c>
      <c r="L36" s="92">
        <v>119586</v>
      </c>
      <c r="M36" s="43">
        <f t="shared" si="7"/>
        <v>104.28896359105582</v>
      </c>
      <c r="O36" s="302"/>
    </row>
    <row r="37" spans="1:15" s="120" customFormat="1" ht="12.75">
      <c r="A37" s="121" t="s">
        <v>72</v>
      </c>
      <c r="B37" s="26">
        <v>335086</v>
      </c>
      <c r="C37" s="26">
        <v>304251</v>
      </c>
      <c r="D37" s="43">
        <f t="shared" si="4"/>
        <v>110.13472429014202</v>
      </c>
      <c r="E37" s="302">
        <v>22640</v>
      </c>
      <c r="F37" s="242">
        <v>21044</v>
      </c>
      <c r="G37" s="43">
        <f t="shared" si="5"/>
        <v>107.5841094848888</v>
      </c>
      <c r="H37" s="302">
        <v>173313</v>
      </c>
      <c r="I37" s="92">
        <v>146933</v>
      </c>
      <c r="J37" s="43">
        <f t="shared" si="6"/>
        <v>117.95376123811533</v>
      </c>
      <c r="K37" s="302">
        <v>139133</v>
      </c>
      <c r="L37" s="92">
        <v>136274</v>
      </c>
      <c r="M37" s="43">
        <f t="shared" si="7"/>
        <v>102.09797907157638</v>
      </c>
      <c r="O37" s="302"/>
    </row>
    <row r="38" spans="1:15" s="253" customFormat="1" ht="12.75">
      <c r="A38" s="121" t="s">
        <v>73</v>
      </c>
      <c r="B38" s="26">
        <v>385285</v>
      </c>
      <c r="C38" s="26">
        <v>348604</v>
      </c>
      <c r="D38" s="43">
        <f t="shared" si="4"/>
        <v>110.52225447786027</v>
      </c>
      <c r="E38" s="302">
        <v>26123</v>
      </c>
      <c r="F38" s="242">
        <v>22611</v>
      </c>
      <c r="G38" s="43">
        <f t="shared" si="5"/>
        <v>115.53226305780372</v>
      </c>
      <c r="H38" s="302">
        <v>156576</v>
      </c>
      <c r="I38" s="92">
        <v>144729</v>
      </c>
      <c r="J38" s="43">
        <f t="shared" si="6"/>
        <v>108.18564351304853</v>
      </c>
      <c r="K38" s="302">
        <v>202586</v>
      </c>
      <c r="L38" s="92">
        <v>181264</v>
      </c>
      <c r="M38" s="43">
        <f t="shared" si="7"/>
        <v>111.76295348221379</v>
      </c>
      <c r="N38" s="120"/>
      <c r="O38" s="302"/>
    </row>
    <row r="39" spans="1:15" s="120" customFormat="1" ht="12.75">
      <c r="A39" s="121" t="s">
        <v>74</v>
      </c>
      <c r="B39" s="26">
        <v>110163</v>
      </c>
      <c r="C39" s="26">
        <v>107036</v>
      </c>
      <c r="D39" s="43">
        <f t="shared" si="4"/>
        <v>102.92144698979783</v>
      </c>
      <c r="E39" s="302">
        <v>828</v>
      </c>
      <c r="F39" s="242">
        <v>877</v>
      </c>
      <c r="G39" s="43">
        <f t="shared" si="5"/>
        <v>94.4127708095781</v>
      </c>
      <c r="H39" s="302">
        <v>49474</v>
      </c>
      <c r="I39" s="92">
        <v>46840</v>
      </c>
      <c r="J39" s="43">
        <f t="shared" si="6"/>
        <v>105.62339880444065</v>
      </c>
      <c r="K39" s="302">
        <v>59861</v>
      </c>
      <c r="L39" s="92">
        <v>59319</v>
      </c>
      <c r="M39" s="43">
        <f t="shared" si="7"/>
        <v>100.91370387228375</v>
      </c>
      <c r="O39" s="302"/>
    </row>
    <row r="40" spans="1:15" s="120" customFormat="1" ht="12.75">
      <c r="A40" s="121" t="s">
        <v>75</v>
      </c>
      <c r="B40" s="26">
        <v>391427</v>
      </c>
      <c r="C40" s="26">
        <v>353187</v>
      </c>
      <c r="D40" s="43">
        <f t="shared" si="4"/>
        <v>110.82712557370459</v>
      </c>
      <c r="E40" s="302">
        <v>37398</v>
      </c>
      <c r="F40" s="242">
        <v>32348</v>
      </c>
      <c r="G40" s="43">
        <f t="shared" si="5"/>
        <v>115.61147520712254</v>
      </c>
      <c r="H40" s="302">
        <v>254705</v>
      </c>
      <c r="I40" s="92">
        <v>229350</v>
      </c>
      <c r="J40" s="43">
        <f t="shared" si="6"/>
        <v>111.05515587529976</v>
      </c>
      <c r="K40" s="302">
        <v>99324</v>
      </c>
      <c r="L40" s="92">
        <v>91489</v>
      </c>
      <c r="M40" s="43">
        <f t="shared" si="7"/>
        <v>108.56387106646702</v>
      </c>
      <c r="O40" s="302"/>
    </row>
    <row r="41" spans="1:15" s="120" customFormat="1" ht="12.75">
      <c r="A41" s="121" t="s">
        <v>76</v>
      </c>
      <c r="B41" s="26">
        <v>219827</v>
      </c>
      <c r="C41" s="26">
        <v>210798</v>
      </c>
      <c r="D41" s="43">
        <f t="shared" si="4"/>
        <v>104.28324746914107</v>
      </c>
      <c r="E41" s="302">
        <v>9332</v>
      </c>
      <c r="F41" s="242">
        <v>10081</v>
      </c>
      <c r="G41" s="43">
        <f t="shared" si="5"/>
        <v>92.57018152961015</v>
      </c>
      <c r="H41" s="302">
        <v>92121</v>
      </c>
      <c r="I41" s="92">
        <v>84853</v>
      </c>
      <c r="J41" s="43">
        <f t="shared" si="6"/>
        <v>108.56540134114292</v>
      </c>
      <c r="K41" s="302">
        <v>118374</v>
      </c>
      <c r="L41" s="92">
        <v>115864</v>
      </c>
      <c r="M41" s="43">
        <f t="shared" si="7"/>
        <v>102.16633294207</v>
      </c>
      <c r="O41" s="302"/>
    </row>
    <row r="42" spans="1:15" s="253" customFormat="1" ht="12.75">
      <c r="A42" s="40" t="s">
        <v>118</v>
      </c>
      <c r="B42" s="26">
        <v>248791</v>
      </c>
      <c r="C42" s="26">
        <v>248484</v>
      </c>
      <c r="D42" s="43">
        <f t="shared" si="4"/>
        <v>100.12354920236312</v>
      </c>
      <c r="E42" s="302">
        <v>11273</v>
      </c>
      <c r="F42" s="242">
        <v>14003</v>
      </c>
      <c r="G42" s="43">
        <f t="shared" si="5"/>
        <v>80.50417767621224</v>
      </c>
      <c r="H42" s="302">
        <v>119942</v>
      </c>
      <c r="I42" s="92">
        <v>114547</v>
      </c>
      <c r="J42" s="43">
        <f t="shared" si="6"/>
        <v>104.70985708922974</v>
      </c>
      <c r="K42" s="302">
        <v>117576</v>
      </c>
      <c r="L42" s="92">
        <v>119934</v>
      </c>
      <c r="M42" s="43">
        <f t="shared" si="7"/>
        <v>98.0339186552604</v>
      </c>
      <c r="N42" s="120"/>
      <c r="O42" s="302"/>
    </row>
    <row r="43" spans="1:15" s="120" customFormat="1" ht="12.75">
      <c r="A43" s="121" t="s">
        <v>77</v>
      </c>
      <c r="B43" s="26">
        <v>260445</v>
      </c>
      <c r="C43" s="26">
        <v>248528</v>
      </c>
      <c r="D43" s="43">
        <f t="shared" si="4"/>
        <v>104.79503315521791</v>
      </c>
      <c r="E43" s="302">
        <v>11175</v>
      </c>
      <c r="F43" s="242">
        <v>11681</v>
      </c>
      <c r="G43" s="43">
        <f t="shared" si="5"/>
        <v>95.66817909425562</v>
      </c>
      <c r="H43" s="302">
        <v>142626</v>
      </c>
      <c r="I43" s="92">
        <v>132217</v>
      </c>
      <c r="J43" s="43">
        <f t="shared" si="6"/>
        <v>107.87266387832123</v>
      </c>
      <c r="K43" s="302">
        <v>106644</v>
      </c>
      <c r="L43" s="92">
        <v>104630</v>
      </c>
      <c r="M43" s="43">
        <f t="shared" si="7"/>
        <v>101.92487814202428</v>
      </c>
      <c r="O43" s="302"/>
    </row>
    <row r="44" spans="1:15" s="120" customFormat="1" ht="12.75">
      <c r="A44" s="121" t="s">
        <v>78</v>
      </c>
      <c r="B44" s="26">
        <v>233022</v>
      </c>
      <c r="C44" s="26">
        <v>224199</v>
      </c>
      <c r="D44" s="43">
        <f t="shared" si="4"/>
        <v>103.93534315496503</v>
      </c>
      <c r="E44" s="302">
        <v>36595</v>
      </c>
      <c r="F44" s="242">
        <v>38273</v>
      </c>
      <c r="G44" s="43">
        <f t="shared" si="5"/>
        <v>95.61570820160426</v>
      </c>
      <c r="H44" s="302">
        <v>70512</v>
      </c>
      <c r="I44" s="92">
        <v>65084</v>
      </c>
      <c r="J44" s="43">
        <f t="shared" si="6"/>
        <v>108.33999139573474</v>
      </c>
      <c r="K44" s="302">
        <v>125915</v>
      </c>
      <c r="L44" s="92">
        <v>120842</v>
      </c>
      <c r="M44" s="43">
        <f t="shared" si="7"/>
        <v>104.19804372651892</v>
      </c>
      <c r="O44" s="302"/>
    </row>
    <row r="45" spans="1:15" s="120" customFormat="1" ht="12.75">
      <c r="A45" s="121" t="s">
        <v>79</v>
      </c>
      <c r="B45" s="26">
        <v>227981</v>
      </c>
      <c r="C45" s="26">
        <v>211937</v>
      </c>
      <c r="D45" s="43">
        <f t="shared" si="4"/>
        <v>107.57017415552735</v>
      </c>
      <c r="E45" s="302">
        <v>1258</v>
      </c>
      <c r="F45" s="242">
        <v>1163</v>
      </c>
      <c r="G45" s="43">
        <f t="shared" si="5"/>
        <v>108.16852966466035</v>
      </c>
      <c r="H45" s="302">
        <v>98573</v>
      </c>
      <c r="I45" s="92">
        <v>93876</v>
      </c>
      <c r="J45" s="43">
        <f t="shared" si="6"/>
        <v>105.00340875197068</v>
      </c>
      <c r="K45" s="302">
        <v>128150</v>
      </c>
      <c r="L45" s="92">
        <v>116898</v>
      </c>
      <c r="M45" s="43">
        <f t="shared" si="7"/>
        <v>109.62548546596177</v>
      </c>
      <c r="O45" s="302"/>
    </row>
    <row r="46" spans="1:15" s="120" customFormat="1" ht="12.75">
      <c r="A46" s="121" t="s">
        <v>80</v>
      </c>
      <c r="B46" s="26">
        <v>15368</v>
      </c>
      <c r="C46" s="26">
        <v>15459</v>
      </c>
      <c r="D46" s="43">
        <f t="shared" si="4"/>
        <v>99.4113461414063</v>
      </c>
      <c r="E46" s="303" t="s">
        <v>85</v>
      </c>
      <c r="F46" s="242" t="s">
        <v>85</v>
      </c>
      <c r="G46" s="43" t="s">
        <v>85</v>
      </c>
      <c r="H46" s="302">
        <v>5025</v>
      </c>
      <c r="I46" s="92">
        <v>5489</v>
      </c>
      <c r="J46" s="43">
        <f t="shared" si="6"/>
        <v>91.54672982328293</v>
      </c>
      <c r="K46" s="302">
        <v>10343</v>
      </c>
      <c r="L46" s="92">
        <v>9970</v>
      </c>
      <c r="M46" s="43">
        <f t="shared" si="7"/>
        <v>103.74122367101303</v>
      </c>
      <c r="O46" s="302"/>
    </row>
    <row r="47" spans="1:15" s="120" customFormat="1" ht="12.75">
      <c r="A47" s="121" t="s">
        <v>81</v>
      </c>
      <c r="B47" s="26">
        <v>256877</v>
      </c>
      <c r="C47" s="26">
        <v>244909</v>
      </c>
      <c r="D47" s="43">
        <f t="shared" si="4"/>
        <v>104.88671302402116</v>
      </c>
      <c r="E47" s="302">
        <v>26082</v>
      </c>
      <c r="F47" s="242">
        <v>24000</v>
      </c>
      <c r="G47" s="43">
        <f t="shared" si="5"/>
        <v>108.675</v>
      </c>
      <c r="H47" s="302">
        <v>120680</v>
      </c>
      <c r="I47" s="92">
        <v>114028</v>
      </c>
      <c r="J47" s="43">
        <f t="shared" si="6"/>
        <v>105.83365489178097</v>
      </c>
      <c r="K47" s="302">
        <v>110115</v>
      </c>
      <c r="L47" s="92">
        <v>106881</v>
      </c>
      <c r="M47" s="43">
        <f t="shared" si="7"/>
        <v>103.02579504308531</v>
      </c>
      <c r="O47" s="302"/>
    </row>
    <row r="48" spans="1:15" s="120" customFormat="1" ht="12.75">
      <c r="A48" s="121" t="s">
        <v>82</v>
      </c>
      <c r="B48" s="26">
        <v>208792</v>
      </c>
      <c r="C48" s="26">
        <v>201301</v>
      </c>
      <c r="D48" s="43">
        <f t="shared" si="4"/>
        <v>103.72129298910586</v>
      </c>
      <c r="E48" s="302">
        <v>43375</v>
      </c>
      <c r="F48" s="242">
        <v>41756</v>
      </c>
      <c r="G48" s="43">
        <f t="shared" si="5"/>
        <v>103.87728709646518</v>
      </c>
      <c r="H48" s="302">
        <v>41867</v>
      </c>
      <c r="I48" s="92">
        <v>39213</v>
      </c>
      <c r="J48" s="43">
        <f t="shared" si="6"/>
        <v>106.76816361920791</v>
      </c>
      <c r="K48" s="302">
        <v>123550</v>
      </c>
      <c r="L48" s="92">
        <v>120332</v>
      </c>
      <c r="M48" s="43">
        <f t="shared" si="7"/>
        <v>102.67426785892366</v>
      </c>
      <c r="O48" s="302"/>
    </row>
    <row r="49" spans="1:15" s="120" customFormat="1" ht="12.75">
      <c r="A49" s="121" t="s">
        <v>83</v>
      </c>
      <c r="B49" s="26">
        <v>609295</v>
      </c>
      <c r="C49" s="26">
        <v>544481</v>
      </c>
      <c r="D49" s="43">
        <f t="shared" si="4"/>
        <v>111.90381298888299</v>
      </c>
      <c r="E49" s="302">
        <v>10851</v>
      </c>
      <c r="F49" s="242">
        <v>11118</v>
      </c>
      <c r="G49" s="43">
        <f t="shared" si="5"/>
        <v>97.59848893685914</v>
      </c>
      <c r="H49" s="302">
        <v>100222</v>
      </c>
      <c r="I49" s="92">
        <v>86336</v>
      </c>
      <c r="J49" s="43">
        <f t="shared" si="6"/>
        <v>116.08367309117865</v>
      </c>
      <c r="K49" s="302">
        <v>498222</v>
      </c>
      <c r="L49" s="92">
        <v>447027</v>
      </c>
      <c r="M49" s="43">
        <f t="shared" si="7"/>
        <v>111.45232838284934</v>
      </c>
      <c r="O49" s="302"/>
    </row>
    <row r="50" spans="1:15" s="254" customFormat="1" ht="12.75">
      <c r="A50" s="200" t="s">
        <v>115</v>
      </c>
      <c r="B50" s="26">
        <v>101276</v>
      </c>
      <c r="C50" s="26">
        <v>100869</v>
      </c>
      <c r="D50" s="43">
        <f t="shared" si="4"/>
        <v>100.40349364026608</v>
      </c>
      <c r="E50" s="302">
        <v>537</v>
      </c>
      <c r="F50" s="242">
        <v>1002</v>
      </c>
      <c r="G50" s="43">
        <f t="shared" si="5"/>
        <v>53.59281437125749</v>
      </c>
      <c r="H50" s="302">
        <v>66491</v>
      </c>
      <c r="I50" s="92">
        <v>69304</v>
      </c>
      <c r="J50" s="43">
        <f t="shared" si="6"/>
        <v>95.94107122244027</v>
      </c>
      <c r="K50" s="302">
        <v>34248</v>
      </c>
      <c r="L50" s="92">
        <v>30563</v>
      </c>
      <c r="M50" s="43">
        <f t="shared" si="7"/>
        <v>112.05706246114583</v>
      </c>
      <c r="N50" s="120"/>
      <c r="O50" s="302"/>
    </row>
    <row r="51" spans="1:15" s="253" customFormat="1" ht="12.75">
      <c r="A51" s="121" t="s">
        <v>84</v>
      </c>
      <c r="B51" s="26">
        <v>241117</v>
      </c>
      <c r="C51" s="26">
        <v>228844</v>
      </c>
      <c r="D51" s="43">
        <f t="shared" si="4"/>
        <v>105.36304207232874</v>
      </c>
      <c r="E51" s="302">
        <v>8118</v>
      </c>
      <c r="F51" s="242">
        <v>9146</v>
      </c>
      <c r="G51" s="43">
        <f t="shared" si="5"/>
        <v>88.76011371091188</v>
      </c>
      <c r="H51" s="302">
        <v>108674</v>
      </c>
      <c r="I51" s="92">
        <v>101821</v>
      </c>
      <c r="J51" s="43">
        <f t="shared" si="6"/>
        <v>106.73043871107139</v>
      </c>
      <c r="K51" s="302">
        <v>124325</v>
      </c>
      <c r="L51" s="92">
        <v>117877</v>
      </c>
      <c r="M51" s="43">
        <f t="shared" si="7"/>
        <v>105.47010867259941</v>
      </c>
      <c r="N51" s="120"/>
      <c r="O51" s="302"/>
    </row>
    <row r="52" spans="1:15" s="120" customFormat="1" ht="12.75">
      <c r="A52" s="40" t="s">
        <v>116</v>
      </c>
      <c r="B52" s="26">
        <v>181</v>
      </c>
      <c r="C52" s="26">
        <v>118</v>
      </c>
      <c r="D52" s="43">
        <f t="shared" si="4"/>
        <v>153.38983050847457</v>
      </c>
      <c r="E52" s="303" t="s">
        <v>85</v>
      </c>
      <c r="F52" s="242" t="s">
        <v>85</v>
      </c>
      <c r="G52" s="43" t="s">
        <v>85</v>
      </c>
      <c r="H52" s="303" t="s">
        <v>85</v>
      </c>
      <c r="I52" s="135" t="s">
        <v>85</v>
      </c>
      <c r="J52" s="43" t="s">
        <v>85</v>
      </c>
      <c r="K52" s="302">
        <v>181</v>
      </c>
      <c r="L52" s="92">
        <v>118</v>
      </c>
      <c r="M52" s="43">
        <f t="shared" si="7"/>
        <v>153.38983050847457</v>
      </c>
      <c r="O52" s="302"/>
    </row>
    <row r="53" spans="1:15" s="120" customFormat="1" ht="12.75">
      <c r="A53" s="121" t="s">
        <v>86</v>
      </c>
      <c r="B53" s="26">
        <v>1047</v>
      </c>
      <c r="C53" s="26">
        <v>1293</v>
      </c>
      <c r="D53" s="43">
        <f t="shared" si="4"/>
        <v>80.97447795823666</v>
      </c>
      <c r="E53" s="303" t="s">
        <v>85</v>
      </c>
      <c r="F53" s="242" t="s">
        <v>85</v>
      </c>
      <c r="G53" s="43" t="s">
        <v>85</v>
      </c>
      <c r="H53" s="302">
        <v>1</v>
      </c>
      <c r="I53" s="92">
        <v>4</v>
      </c>
      <c r="J53" s="43">
        <f t="shared" si="6"/>
        <v>25</v>
      </c>
      <c r="K53" s="302">
        <v>1046</v>
      </c>
      <c r="L53" s="92">
        <v>1289</v>
      </c>
      <c r="M53" s="43">
        <f t="shared" si="7"/>
        <v>81.14817688130333</v>
      </c>
      <c r="O53" s="302"/>
    </row>
    <row r="54" spans="1:15" s="120" customFormat="1" ht="12.75">
      <c r="A54" s="168" t="s">
        <v>87</v>
      </c>
      <c r="B54" s="94">
        <v>30331</v>
      </c>
      <c r="C54" s="94">
        <v>29764</v>
      </c>
      <c r="D54" s="45">
        <f t="shared" si="4"/>
        <v>101.90498588899342</v>
      </c>
      <c r="E54" s="344">
        <v>2524</v>
      </c>
      <c r="F54" s="255">
        <v>885</v>
      </c>
      <c r="G54" s="45">
        <f t="shared" si="5"/>
        <v>285.1977401129944</v>
      </c>
      <c r="H54" s="344">
        <v>3796</v>
      </c>
      <c r="I54" s="136">
        <v>4868</v>
      </c>
      <c r="J54" s="45">
        <f t="shared" si="6"/>
        <v>77.9786359901397</v>
      </c>
      <c r="K54" s="344">
        <v>24011</v>
      </c>
      <c r="L54" s="136">
        <v>24011</v>
      </c>
      <c r="M54" s="45">
        <f t="shared" si="7"/>
        <v>100</v>
      </c>
      <c r="O54" s="302"/>
    </row>
    <row r="55" spans="1:15" s="120" customFormat="1" ht="12.75">
      <c r="A55" s="121"/>
      <c r="B55" s="242"/>
      <c r="C55" s="242"/>
      <c r="D55" s="137"/>
      <c r="E55" s="133"/>
      <c r="F55" s="119"/>
      <c r="G55" s="137"/>
      <c r="H55" s="133"/>
      <c r="I55" s="119"/>
      <c r="J55" s="137"/>
      <c r="K55" s="133"/>
      <c r="L55" s="119"/>
      <c r="M55" s="137"/>
      <c r="O55" s="92"/>
    </row>
    <row r="56" spans="2:13" s="256" customFormat="1" ht="12.75"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</row>
    <row r="57" spans="1:14" s="120" customFormat="1" ht="20.25" customHeight="1">
      <c r="A57" s="398" t="s">
        <v>202</v>
      </c>
      <c r="B57" s="398"/>
      <c r="C57" s="398"/>
      <c r="D57" s="398"/>
      <c r="E57" s="398"/>
      <c r="F57" s="398"/>
      <c r="G57" s="398"/>
      <c r="H57" s="398"/>
      <c r="I57" s="398"/>
      <c r="J57" s="398"/>
      <c r="K57" s="398"/>
      <c r="L57" s="398"/>
      <c r="M57" s="398"/>
      <c r="N57" s="398"/>
    </row>
    <row r="58" spans="1:19" s="120" customFormat="1" ht="12.75">
      <c r="A58" s="258"/>
      <c r="B58" s="259"/>
      <c r="C58" s="259"/>
      <c r="D58" s="259"/>
      <c r="E58" s="260"/>
      <c r="F58" s="260"/>
      <c r="G58" s="259"/>
      <c r="H58" s="260"/>
      <c r="I58" s="260"/>
      <c r="J58" s="259"/>
      <c r="K58" s="260"/>
      <c r="L58" s="260"/>
      <c r="M58" s="259"/>
      <c r="N58" s="259"/>
      <c r="O58" s="259"/>
      <c r="P58" s="130"/>
      <c r="Q58" s="260"/>
      <c r="R58" s="260"/>
      <c r="S58" s="246" t="s">
        <v>102</v>
      </c>
    </row>
    <row r="59" spans="1:19" s="120" customFormat="1" ht="11.25" customHeight="1">
      <c r="A59" s="452"/>
      <c r="B59" s="439" t="s">
        <v>154</v>
      </c>
      <c r="C59" s="443"/>
      <c r="D59" s="443"/>
      <c r="E59" s="443"/>
      <c r="F59" s="443"/>
      <c r="G59" s="443"/>
      <c r="H59" s="443"/>
      <c r="I59" s="443"/>
      <c r="J59" s="457"/>
      <c r="K59" s="439" t="s">
        <v>155</v>
      </c>
      <c r="L59" s="443"/>
      <c r="M59" s="443"/>
      <c r="N59" s="443"/>
      <c r="O59" s="443"/>
      <c r="P59" s="443"/>
      <c r="Q59" s="443"/>
      <c r="R59" s="443"/>
      <c r="S59" s="443"/>
    </row>
    <row r="60" spans="1:19" s="120" customFormat="1" ht="18" customHeight="1">
      <c r="A60" s="453"/>
      <c r="B60" s="440"/>
      <c r="C60" s="458"/>
      <c r="D60" s="458"/>
      <c r="E60" s="458"/>
      <c r="F60" s="458"/>
      <c r="G60" s="458"/>
      <c r="H60" s="458"/>
      <c r="I60" s="458"/>
      <c r="J60" s="459"/>
      <c r="K60" s="437" t="s">
        <v>156</v>
      </c>
      <c r="L60" s="444"/>
      <c r="M60" s="444"/>
      <c r="N60" s="444"/>
      <c r="O60" s="444"/>
      <c r="P60" s="444"/>
      <c r="Q60" s="444"/>
      <c r="R60" s="444"/>
      <c r="S60" s="444"/>
    </row>
    <row r="61" spans="1:19" s="120" customFormat="1" ht="39.75" customHeight="1">
      <c r="A61" s="453"/>
      <c r="B61" s="437" t="s">
        <v>203</v>
      </c>
      <c r="C61" s="456"/>
      <c r="D61" s="449" t="s">
        <v>204</v>
      </c>
      <c r="E61" s="437" t="s">
        <v>205</v>
      </c>
      <c r="F61" s="438"/>
      <c r="G61" s="449" t="s">
        <v>206</v>
      </c>
      <c r="H61" s="441" t="s">
        <v>207</v>
      </c>
      <c r="I61" s="441"/>
      <c r="J61" s="441" t="s">
        <v>208</v>
      </c>
      <c r="K61" s="437" t="s">
        <v>203</v>
      </c>
      <c r="L61" s="456"/>
      <c r="M61" s="449" t="s">
        <v>204</v>
      </c>
      <c r="N61" s="437" t="s">
        <v>205</v>
      </c>
      <c r="O61" s="438"/>
      <c r="P61" s="439" t="s">
        <v>206</v>
      </c>
      <c r="Q61" s="441" t="s">
        <v>207</v>
      </c>
      <c r="R61" s="441"/>
      <c r="S61" s="442" t="s">
        <v>209</v>
      </c>
    </row>
    <row r="62" spans="1:19" s="120" customFormat="1" ht="23.25" customHeight="1">
      <c r="A62" s="454"/>
      <c r="B62" s="354" t="s">
        <v>210</v>
      </c>
      <c r="C62" s="354" t="s">
        <v>211</v>
      </c>
      <c r="D62" s="450"/>
      <c r="E62" s="354" t="s">
        <v>210</v>
      </c>
      <c r="F62" s="354" t="s">
        <v>211</v>
      </c>
      <c r="G62" s="450"/>
      <c r="H62" s="128" t="s">
        <v>212</v>
      </c>
      <c r="I62" s="128" t="s">
        <v>213</v>
      </c>
      <c r="J62" s="441"/>
      <c r="K62" s="354" t="s">
        <v>210</v>
      </c>
      <c r="L62" s="354" t="s">
        <v>211</v>
      </c>
      <c r="M62" s="450"/>
      <c r="N62" s="354" t="s">
        <v>210</v>
      </c>
      <c r="O62" s="354" t="s">
        <v>211</v>
      </c>
      <c r="P62" s="440"/>
      <c r="Q62" s="354" t="s">
        <v>210</v>
      </c>
      <c r="R62" s="354" t="s">
        <v>211</v>
      </c>
      <c r="S62" s="442"/>
    </row>
    <row r="63" spans="1:19" s="120" customFormat="1" ht="12.75">
      <c r="A63" s="261" t="s">
        <v>70</v>
      </c>
      <c r="B63" s="302">
        <v>4809593</v>
      </c>
      <c r="C63" s="302">
        <v>2635842</v>
      </c>
      <c r="D63" s="346">
        <v>57.3</v>
      </c>
      <c r="E63" s="302">
        <v>1101700</v>
      </c>
      <c r="F63" s="302">
        <v>513709</v>
      </c>
      <c r="G63" s="346">
        <v>13.1</v>
      </c>
      <c r="H63" s="302">
        <v>2483738</v>
      </c>
      <c r="I63" s="302">
        <v>1352034</v>
      </c>
      <c r="J63" s="346">
        <v>29.6</v>
      </c>
      <c r="K63" s="92">
        <v>267045</v>
      </c>
      <c r="L63" s="92">
        <v>110525</v>
      </c>
      <c r="M63" s="165">
        <v>33.1</v>
      </c>
      <c r="N63" s="92">
        <v>389430</v>
      </c>
      <c r="O63" s="92">
        <v>139217</v>
      </c>
      <c r="P63" s="165">
        <v>48.3</v>
      </c>
      <c r="Q63" s="92">
        <v>149879</v>
      </c>
      <c r="R63" s="92">
        <v>60431</v>
      </c>
      <c r="S63" s="165">
        <v>18.6</v>
      </c>
    </row>
    <row r="64" spans="1:19" s="120" customFormat="1" ht="12.75">
      <c r="A64" s="200" t="s">
        <v>117</v>
      </c>
      <c r="B64" s="302">
        <v>48592</v>
      </c>
      <c r="C64" s="302">
        <v>26348</v>
      </c>
      <c r="D64" s="346">
        <v>6.8</v>
      </c>
      <c r="E64" s="302">
        <v>43552</v>
      </c>
      <c r="F64" s="302">
        <v>21958</v>
      </c>
      <c r="G64" s="346">
        <v>6.1</v>
      </c>
      <c r="H64" s="302">
        <v>624698</v>
      </c>
      <c r="I64" s="302">
        <v>344036</v>
      </c>
      <c r="J64" s="346">
        <v>87.1</v>
      </c>
      <c r="K64" s="92">
        <v>4241</v>
      </c>
      <c r="L64" s="92">
        <v>1722</v>
      </c>
      <c r="M64" s="165">
        <v>16</v>
      </c>
      <c r="N64" s="92">
        <v>14529</v>
      </c>
      <c r="O64" s="92">
        <v>5524</v>
      </c>
      <c r="P64" s="165">
        <v>54.8</v>
      </c>
      <c r="Q64" s="92">
        <v>7761</v>
      </c>
      <c r="R64" s="92">
        <v>2457</v>
      </c>
      <c r="S64" s="165">
        <v>29.3</v>
      </c>
    </row>
    <row r="65" spans="1:19" s="120" customFormat="1" ht="12.75">
      <c r="A65" s="121" t="s">
        <v>71</v>
      </c>
      <c r="B65" s="302">
        <v>317533</v>
      </c>
      <c r="C65" s="302">
        <v>172899</v>
      </c>
      <c r="D65" s="346">
        <v>69.8</v>
      </c>
      <c r="E65" s="302">
        <v>131268</v>
      </c>
      <c r="F65" s="302">
        <v>57785</v>
      </c>
      <c r="G65" s="346">
        <v>28.8</v>
      </c>
      <c r="H65" s="302">
        <v>6269</v>
      </c>
      <c r="I65" s="302">
        <v>2248</v>
      </c>
      <c r="J65" s="346">
        <v>1.4</v>
      </c>
      <c r="K65" s="92">
        <v>44488</v>
      </c>
      <c r="L65" s="92">
        <v>21362</v>
      </c>
      <c r="M65" s="165">
        <v>33.1</v>
      </c>
      <c r="N65" s="92">
        <v>85594</v>
      </c>
      <c r="O65" s="92">
        <v>29553</v>
      </c>
      <c r="P65" s="165">
        <v>63.7</v>
      </c>
      <c r="Q65" s="92">
        <v>4263</v>
      </c>
      <c r="R65" s="92">
        <v>1446</v>
      </c>
      <c r="S65" s="165">
        <v>3.2</v>
      </c>
    </row>
    <row r="66" spans="1:19" s="120" customFormat="1" ht="12.75">
      <c r="A66" s="121" t="s">
        <v>72</v>
      </c>
      <c r="B66" s="302">
        <v>358001</v>
      </c>
      <c r="C66" s="302">
        <v>191714</v>
      </c>
      <c r="D66" s="346">
        <v>56.7</v>
      </c>
      <c r="E66" s="302">
        <v>15669</v>
      </c>
      <c r="F66" s="302">
        <v>7696</v>
      </c>
      <c r="G66" s="346">
        <v>2.5</v>
      </c>
      <c r="H66" s="302">
        <v>258195</v>
      </c>
      <c r="I66" s="302">
        <v>135676</v>
      </c>
      <c r="J66" s="346">
        <v>40.9</v>
      </c>
      <c r="K66" s="92">
        <v>11275</v>
      </c>
      <c r="L66" s="92">
        <v>5006</v>
      </c>
      <c r="M66" s="165">
        <v>20.1</v>
      </c>
      <c r="N66" s="92">
        <v>15669</v>
      </c>
      <c r="O66" s="92">
        <v>7696</v>
      </c>
      <c r="P66" s="165">
        <v>27.9</v>
      </c>
      <c r="Q66" s="92">
        <v>29163</v>
      </c>
      <c r="R66" s="92">
        <v>9938</v>
      </c>
      <c r="S66" s="165">
        <v>52</v>
      </c>
    </row>
    <row r="67" spans="1:19" s="120" customFormat="1" ht="12.75">
      <c r="A67" s="121" t="s">
        <v>73</v>
      </c>
      <c r="B67" s="302">
        <v>339677</v>
      </c>
      <c r="C67" s="302">
        <v>198873</v>
      </c>
      <c r="D67" s="346">
        <v>52.2</v>
      </c>
      <c r="E67" s="302">
        <v>135215</v>
      </c>
      <c r="F67" s="302">
        <v>61139</v>
      </c>
      <c r="G67" s="346">
        <v>20.8</v>
      </c>
      <c r="H67" s="302">
        <v>176103</v>
      </c>
      <c r="I67" s="302">
        <v>125273</v>
      </c>
      <c r="J67" s="346">
        <v>27.1</v>
      </c>
      <c r="K67" s="92">
        <v>14561</v>
      </c>
      <c r="L67" s="92">
        <v>7536</v>
      </c>
      <c r="M67" s="165">
        <v>25.5</v>
      </c>
      <c r="N67" s="92">
        <v>41300</v>
      </c>
      <c r="O67" s="92">
        <v>18040</v>
      </c>
      <c r="P67" s="165">
        <v>72.5</v>
      </c>
      <c r="Q67" s="92">
        <v>1132</v>
      </c>
      <c r="R67" s="92">
        <v>547</v>
      </c>
      <c r="S67" s="165">
        <v>2</v>
      </c>
    </row>
    <row r="68" spans="1:19" s="120" customFormat="1" ht="12.75">
      <c r="A68" s="121" t="s">
        <v>74</v>
      </c>
      <c r="B68" s="302">
        <v>818</v>
      </c>
      <c r="C68" s="302">
        <v>465</v>
      </c>
      <c r="D68" s="346">
        <v>0.4</v>
      </c>
      <c r="E68" s="302">
        <v>138</v>
      </c>
      <c r="F68" s="302">
        <v>19</v>
      </c>
      <c r="G68" s="346">
        <v>0.1</v>
      </c>
      <c r="H68" s="302">
        <v>197851</v>
      </c>
      <c r="I68" s="302">
        <v>109679</v>
      </c>
      <c r="J68" s="346">
        <v>99.5</v>
      </c>
      <c r="K68" s="92">
        <v>818</v>
      </c>
      <c r="L68" s="92">
        <v>465</v>
      </c>
      <c r="M68" s="165">
        <v>41.6</v>
      </c>
      <c r="N68" s="92">
        <v>138</v>
      </c>
      <c r="O68" s="92">
        <v>19</v>
      </c>
      <c r="P68" s="165">
        <v>7</v>
      </c>
      <c r="Q68" s="92">
        <v>1011</v>
      </c>
      <c r="R68" s="92">
        <v>344</v>
      </c>
      <c r="S68" s="165">
        <v>51.4</v>
      </c>
    </row>
    <row r="69" spans="1:19" s="120" customFormat="1" ht="12.75">
      <c r="A69" s="121" t="s">
        <v>75</v>
      </c>
      <c r="B69" s="302">
        <v>7732</v>
      </c>
      <c r="C69" s="302">
        <v>4434</v>
      </c>
      <c r="D69" s="346">
        <v>1</v>
      </c>
      <c r="E69" s="302">
        <v>254887</v>
      </c>
      <c r="F69" s="302">
        <v>130396</v>
      </c>
      <c r="G69" s="346">
        <v>32.8</v>
      </c>
      <c r="H69" s="302">
        <v>514881</v>
      </c>
      <c r="I69" s="302">
        <v>256597</v>
      </c>
      <c r="J69" s="346">
        <v>66.2</v>
      </c>
      <c r="K69" s="92">
        <v>2561</v>
      </c>
      <c r="L69" s="92">
        <v>863</v>
      </c>
      <c r="M69" s="165">
        <v>3.5</v>
      </c>
      <c r="N69" s="92">
        <v>24977</v>
      </c>
      <c r="O69" s="92">
        <v>9153</v>
      </c>
      <c r="P69" s="165">
        <v>33.6</v>
      </c>
      <c r="Q69" s="92">
        <v>46691</v>
      </c>
      <c r="R69" s="92">
        <v>27382</v>
      </c>
      <c r="S69" s="165">
        <v>62.9</v>
      </c>
    </row>
    <row r="70" spans="1:19" s="120" customFormat="1" ht="12.75">
      <c r="A70" s="121" t="s">
        <v>76</v>
      </c>
      <c r="B70" s="302">
        <v>367133</v>
      </c>
      <c r="C70" s="302">
        <v>167556</v>
      </c>
      <c r="D70" s="346">
        <v>73.1</v>
      </c>
      <c r="E70" s="302">
        <v>74519</v>
      </c>
      <c r="F70" s="302">
        <v>31040</v>
      </c>
      <c r="G70" s="346">
        <v>14.8</v>
      </c>
      <c r="H70" s="302">
        <v>60747</v>
      </c>
      <c r="I70" s="302">
        <v>21231</v>
      </c>
      <c r="J70" s="346">
        <v>12.1</v>
      </c>
      <c r="K70" s="92">
        <v>5956</v>
      </c>
      <c r="L70" s="92">
        <v>1888</v>
      </c>
      <c r="M70" s="165">
        <v>19.6</v>
      </c>
      <c r="N70" s="92">
        <v>16862</v>
      </c>
      <c r="O70" s="92">
        <v>7444</v>
      </c>
      <c r="P70" s="165">
        <v>55.5</v>
      </c>
      <c r="Q70" s="92">
        <v>7568</v>
      </c>
      <c r="R70" s="135" t="s">
        <v>85</v>
      </c>
      <c r="S70" s="165">
        <v>24.9</v>
      </c>
    </row>
    <row r="71" spans="1:19" s="120" customFormat="1" ht="12.75">
      <c r="A71" s="40" t="s">
        <v>118</v>
      </c>
      <c r="B71" s="302">
        <v>233576</v>
      </c>
      <c r="C71" s="302">
        <v>115954</v>
      </c>
      <c r="D71" s="346">
        <v>45.6</v>
      </c>
      <c r="E71" s="302">
        <v>122366</v>
      </c>
      <c r="F71" s="302">
        <v>50368</v>
      </c>
      <c r="G71" s="346">
        <v>23.9</v>
      </c>
      <c r="H71" s="302">
        <v>156812</v>
      </c>
      <c r="I71" s="302">
        <v>82469</v>
      </c>
      <c r="J71" s="346">
        <v>30.6</v>
      </c>
      <c r="K71" s="92">
        <v>7642</v>
      </c>
      <c r="L71" s="92">
        <v>3224</v>
      </c>
      <c r="M71" s="165">
        <v>24.8</v>
      </c>
      <c r="N71" s="92">
        <v>21550</v>
      </c>
      <c r="O71" s="92">
        <v>7743</v>
      </c>
      <c r="P71" s="165">
        <v>69.9</v>
      </c>
      <c r="Q71" s="92">
        <v>1626</v>
      </c>
      <c r="R71" s="92">
        <v>306</v>
      </c>
      <c r="S71" s="165">
        <v>5.3</v>
      </c>
    </row>
    <row r="72" spans="1:19" s="120" customFormat="1" ht="12.75">
      <c r="A72" s="121" t="s">
        <v>77</v>
      </c>
      <c r="B72" s="302">
        <v>362607</v>
      </c>
      <c r="C72" s="302">
        <v>197208</v>
      </c>
      <c r="D72" s="346">
        <v>75.9</v>
      </c>
      <c r="E72" s="302">
        <v>29181</v>
      </c>
      <c r="F72" s="302">
        <v>15373</v>
      </c>
      <c r="G72" s="346">
        <v>6.1</v>
      </c>
      <c r="H72" s="302">
        <v>85979</v>
      </c>
      <c r="I72" s="302">
        <v>47864</v>
      </c>
      <c r="J72" s="346">
        <v>18</v>
      </c>
      <c r="K72" s="92">
        <v>7128</v>
      </c>
      <c r="L72" s="92">
        <v>3879</v>
      </c>
      <c r="M72" s="165">
        <v>31.2</v>
      </c>
      <c r="N72" s="92">
        <v>14084</v>
      </c>
      <c r="O72" s="92">
        <v>6470</v>
      </c>
      <c r="P72" s="165">
        <v>61.6</v>
      </c>
      <c r="Q72" s="92">
        <v>1644</v>
      </c>
      <c r="R72" s="92">
        <v>826</v>
      </c>
      <c r="S72" s="165">
        <v>7.2</v>
      </c>
    </row>
    <row r="73" spans="1:19" s="120" customFormat="1" ht="12.75">
      <c r="A73" s="121" t="s">
        <v>78</v>
      </c>
      <c r="B73" s="302">
        <v>345369</v>
      </c>
      <c r="C73" s="302">
        <v>188419</v>
      </c>
      <c r="D73" s="346">
        <v>75.7</v>
      </c>
      <c r="E73" s="302">
        <v>95214</v>
      </c>
      <c r="F73" s="302">
        <v>38405</v>
      </c>
      <c r="G73" s="346">
        <v>20.9</v>
      </c>
      <c r="H73" s="302">
        <v>15739</v>
      </c>
      <c r="I73" s="302">
        <v>6198</v>
      </c>
      <c r="J73" s="346">
        <v>3.4</v>
      </c>
      <c r="K73" s="92">
        <v>36364</v>
      </c>
      <c r="L73" s="92">
        <v>11756</v>
      </c>
      <c r="M73" s="165">
        <v>31.7</v>
      </c>
      <c r="N73" s="92">
        <v>64684</v>
      </c>
      <c r="O73" s="92">
        <v>19773</v>
      </c>
      <c r="P73" s="165">
        <v>56.3</v>
      </c>
      <c r="Q73" s="92">
        <v>13811</v>
      </c>
      <c r="R73" s="92">
        <v>5066</v>
      </c>
      <c r="S73" s="165">
        <v>12</v>
      </c>
    </row>
    <row r="74" spans="1:19" s="120" customFormat="1" ht="12.75">
      <c r="A74" s="121" t="s">
        <v>79</v>
      </c>
      <c r="B74" s="302">
        <v>359963</v>
      </c>
      <c r="C74" s="302">
        <v>213716</v>
      </c>
      <c r="D74" s="346">
        <v>94.2</v>
      </c>
      <c r="E74" s="302">
        <v>16966</v>
      </c>
      <c r="F74" s="302">
        <v>9959</v>
      </c>
      <c r="G74" s="346">
        <v>4.4</v>
      </c>
      <c r="H74" s="302">
        <v>5157</v>
      </c>
      <c r="I74" s="302">
        <v>4306</v>
      </c>
      <c r="J74" s="346">
        <v>1.3</v>
      </c>
      <c r="K74" s="92">
        <v>4491</v>
      </c>
      <c r="L74" s="92">
        <v>1258</v>
      </c>
      <c r="M74" s="165">
        <v>69.2</v>
      </c>
      <c r="N74" s="92">
        <v>2002</v>
      </c>
      <c r="O74" s="135" t="s">
        <v>85</v>
      </c>
      <c r="P74" s="165">
        <v>30.8</v>
      </c>
      <c r="Q74" s="135" t="s">
        <v>85</v>
      </c>
      <c r="R74" s="135" t="s">
        <v>85</v>
      </c>
      <c r="S74" s="135" t="s">
        <v>85</v>
      </c>
    </row>
    <row r="75" spans="1:19" s="120" customFormat="1" ht="12.75">
      <c r="A75" s="121" t="s">
        <v>80</v>
      </c>
      <c r="B75" s="303" t="s">
        <v>85</v>
      </c>
      <c r="C75" s="303" t="s">
        <v>85</v>
      </c>
      <c r="D75" s="303" t="s">
        <v>85</v>
      </c>
      <c r="E75" s="302">
        <v>20099</v>
      </c>
      <c r="F75" s="302">
        <v>15368</v>
      </c>
      <c r="G75" s="346">
        <v>100</v>
      </c>
      <c r="H75" s="303" t="s">
        <v>85</v>
      </c>
      <c r="I75" s="303" t="s">
        <v>85</v>
      </c>
      <c r="J75" s="303" t="s">
        <v>85</v>
      </c>
      <c r="K75" s="135" t="s">
        <v>85</v>
      </c>
      <c r="L75" s="135" t="s">
        <v>85</v>
      </c>
      <c r="M75" s="135" t="s">
        <v>85</v>
      </c>
      <c r="N75" s="92">
        <v>114</v>
      </c>
      <c r="O75" s="135" t="s">
        <v>85</v>
      </c>
      <c r="P75" s="165">
        <v>100</v>
      </c>
      <c r="Q75" s="135" t="s">
        <v>85</v>
      </c>
      <c r="R75" s="135" t="s">
        <v>85</v>
      </c>
      <c r="S75" s="135" t="s">
        <v>85</v>
      </c>
    </row>
    <row r="76" spans="1:19" s="120" customFormat="1" ht="12.75">
      <c r="A76" s="121" t="s">
        <v>81</v>
      </c>
      <c r="B76" s="302">
        <v>373841</v>
      </c>
      <c r="C76" s="302">
        <v>184164</v>
      </c>
      <c r="D76" s="346">
        <v>72.9</v>
      </c>
      <c r="E76" s="302">
        <v>44173</v>
      </c>
      <c r="F76" s="302">
        <v>20425</v>
      </c>
      <c r="G76" s="346">
        <v>8.6</v>
      </c>
      <c r="H76" s="302">
        <v>94685</v>
      </c>
      <c r="I76" s="302">
        <v>52288</v>
      </c>
      <c r="J76" s="346">
        <v>18.5</v>
      </c>
      <c r="K76" s="92">
        <v>34211</v>
      </c>
      <c r="L76" s="92">
        <v>14297</v>
      </c>
      <c r="M76" s="165">
        <v>52.5</v>
      </c>
      <c r="N76" s="92">
        <v>23045</v>
      </c>
      <c r="O76" s="92">
        <v>8487</v>
      </c>
      <c r="P76" s="165">
        <v>35.4</v>
      </c>
      <c r="Q76" s="92">
        <v>7875</v>
      </c>
      <c r="R76" s="92">
        <v>3298</v>
      </c>
      <c r="S76" s="165">
        <v>12.1</v>
      </c>
    </row>
    <row r="77" spans="1:19" s="120" customFormat="1" ht="12.75">
      <c r="A77" s="121" t="s">
        <v>82</v>
      </c>
      <c r="B77" s="302">
        <v>326584</v>
      </c>
      <c r="C77" s="302">
        <v>175852</v>
      </c>
      <c r="D77" s="346">
        <v>80.5</v>
      </c>
      <c r="E77" s="302">
        <v>50337</v>
      </c>
      <c r="F77" s="302">
        <v>21268</v>
      </c>
      <c r="G77" s="346">
        <v>12.4</v>
      </c>
      <c r="H77" s="302">
        <v>28990</v>
      </c>
      <c r="I77" s="302">
        <v>11672</v>
      </c>
      <c r="J77" s="346">
        <v>7.1</v>
      </c>
      <c r="K77" s="92">
        <v>47234</v>
      </c>
      <c r="L77" s="92">
        <v>20364</v>
      </c>
      <c r="M77" s="165">
        <v>43.5</v>
      </c>
      <c r="N77" s="92">
        <v>40456</v>
      </c>
      <c r="O77" s="92">
        <v>15477</v>
      </c>
      <c r="P77" s="165">
        <v>37.2</v>
      </c>
      <c r="Q77" s="92">
        <v>20944</v>
      </c>
      <c r="R77" s="92">
        <v>7534</v>
      </c>
      <c r="S77" s="165">
        <v>19.3</v>
      </c>
    </row>
    <row r="78" spans="1:19" s="120" customFormat="1" ht="12.75">
      <c r="A78" s="121" t="s">
        <v>83</v>
      </c>
      <c r="B78" s="302">
        <v>1005802</v>
      </c>
      <c r="C78" s="302">
        <v>600551</v>
      </c>
      <c r="D78" s="346">
        <v>97.2</v>
      </c>
      <c r="E78" s="302">
        <v>25794</v>
      </c>
      <c r="F78" s="302">
        <v>6816</v>
      </c>
      <c r="G78" s="346">
        <v>2.5</v>
      </c>
      <c r="H78" s="302">
        <v>3616</v>
      </c>
      <c r="I78" s="302">
        <v>1928</v>
      </c>
      <c r="J78" s="346">
        <v>0.3</v>
      </c>
      <c r="K78" s="92">
        <v>26212</v>
      </c>
      <c r="L78" s="92">
        <v>8445</v>
      </c>
      <c r="M78" s="165">
        <v>57.3</v>
      </c>
      <c r="N78" s="92">
        <v>18791</v>
      </c>
      <c r="O78" s="92">
        <v>2376</v>
      </c>
      <c r="P78" s="165">
        <v>41.1</v>
      </c>
      <c r="Q78" s="92">
        <v>737</v>
      </c>
      <c r="R78" s="135" t="s">
        <v>120</v>
      </c>
      <c r="S78" s="165">
        <v>1.6</v>
      </c>
    </row>
    <row r="79" spans="1:19" s="120" customFormat="1" ht="12.75">
      <c r="A79" s="200" t="s">
        <v>115</v>
      </c>
      <c r="B79" s="302">
        <v>108094</v>
      </c>
      <c r="C79" s="302">
        <v>76031</v>
      </c>
      <c r="D79" s="346">
        <v>75.5</v>
      </c>
      <c r="E79" s="302">
        <v>30001</v>
      </c>
      <c r="F79" s="302">
        <v>22340</v>
      </c>
      <c r="G79" s="346">
        <v>21</v>
      </c>
      <c r="H79" s="302">
        <v>5084</v>
      </c>
      <c r="I79" s="302">
        <v>2905</v>
      </c>
      <c r="J79" s="346">
        <v>3.6</v>
      </c>
      <c r="K79" s="92">
        <v>1350</v>
      </c>
      <c r="L79" s="92">
        <v>360</v>
      </c>
      <c r="M79" s="165">
        <v>72.2</v>
      </c>
      <c r="N79" s="92">
        <v>519</v>
      </c>
      <c r="O79" s="92">
        <v>177</v>
      </c>
      <c r="P79" s="165">
        <v>27.8</v>
      </c>
      <c r="Q79" s="135" t="s">
        <v>85</v>
      </c>
      <c r="R79" s="135" t="s">
        <v>85</v>
      </c>
      <c r="S79" s="135" t="s">
        <v>85</v>
      </c>
    </row>
    <row r="80" spans="1:19" s="120" customFormat="1" ht="12.75">
      <c r="A80" s="121" t="s">
        <v>84</v>
      </c>
      <c r="B80" s="302">
        <v>180615</v>
      </c>
      <c r="C80" s="302">
        <v>90192</v>
      </c>
      <c r="D80" s="346">
        <v>41.2</v>
      </c>
      <c r="E80" s="302">
        <v>9294</v>
      </c>
      <c r="F80" s="302">
        <v>3261</v>
      </c>
      <c r="G80" s="346">
        <v>2.1</v>
      </c>
      <c r="H80" s="302">
        <v>248932</v>
      </c>
      <c r="I80" s="302">
        <v>147664</v>
      </c>
      <c r="J80" s="346">
        <v>56.7</v>
      </c>
      <c r="K80" s="92">
        <v>14796</v>
      </c>
      <c r="L80" s="92">
        <v>5576</v>
      </c>
      <c r="M80" s="165">
        <v>58.8</v>
      </c>
      <c r="N80" s="92">
        <v>4730</v>
      </c>
      <c r="O80" s="92">
        <v>1285</v>
      </c>
      <c r="P80" s="165">
        <v>18.8</v>
      </c>
      <c r="Q80" s="92">
        <v>5653</v>
      </c>
      <c r="R80" s="92">
        <v>1257</v>
      </c>
      <c r="S80" s="165">
        <v>22.5</v>
      </c>
    </row>
    <row r="81" spans="1:19" s="120" customFormat="1" ht="12.75">
      <c r="A81" s="40" t="s">
        <v>116</v>
      </c>
      <c r="B81" s="302">
        <v>252</v>
      </c>
      <c r="C81" s="302">
        <v>181</v>
      </c>
      <c r="D81" s="346">
        <v>100</v>
      </c>
      <c r="E81" s="303" t="s">
        <v>85</v>
      </c>
      <c r="F81" s="303" t="s">
        <v>85</v>
      </c>
      <c r="G81" s="303" t="s">
        <v>85</v>
      </c>
      <c r="H81" s="303" t="s">
        <v>85</v>
      </c>
      <c r="I81" s="303" t="s">
        <v>85</v>
      </c>
      <c r="J81" s="303" t="s">
        <v>85</v>
      </c>
      <c r="K81" s="135" t="s">
        <v>85</v>
      </c>
      <c r="L81" s="135" t="s">
        <v>85</v>
      </c>
      <c r="M81" s="135" t="s">
        <v>85</v>
      </c>
      <c r="N81" s="135" t="s">
        <v>85</v>
      </c>
      <c r="O81" s="135" t="s">
        <v>85</v>
      </c>
      <c r="P81" s="135" t="s">
        <v>85</v>
      </c>
      <c r="Q81" s="135" t="s">
        <v>85</v>
      </c>
      <c r="R81" s="135" t="s">
        <v>85</v>
      </c>
      <c r="S81" s="135" t="s">
        <v>85</v>
      </c>
    </row>
    <row r="82" spans="1:19" s="120" customFormat="1" ht="12.75">
      <c r="A82" s="121" t="s">
        <v>86</v>
      </c>
      <c r="B82" s="302">
        <v>2518</v>
      </c>
      <c r="C82" s="302">
        <v>1047</v>
      </c>
      <c r="D82" s="346">
        <v>100</v>
      </c>
      <c r="E82" s="303" t="s">
        <v>85</v>
      </c>
      <c r="F82" s="303" t="s">
        <v>85</v>
      </c>
      <c r="G82" s="303" t="s">
        <v>85</v>
      </c>
      <c r="H82" s="303" t="s">
        <v>85</v>
      </c>
      <c r="I82" s="303" t="s">
        <v>85</v>
      </c>
      <c r="J82" s="303" t="s">
        <v>85</v>
      </c>
      <c r="K82" s="135" t="s">
        <v>85</v>
      </c>
      <c r="L82" s="135" t="s">
        <v>85</v>
      </c>
      <c r="M82" s="135" t="s">
        <v>85</v>
      </c>
      <c r="N82" s="135" t="s">
        <v>85</v>
      </c>
      <c r="O82" s="135" t="s">
        <v>85</v>
      </c>
      <c r="P82" s="135" t="s">
        <v>85</v>
      </c>
      <c r="Q82" s="135" t="s">
        <v>85</v>
      </c>
      <c r="R82" s="135" t="s">
        <v>85</v>
      </c>
      <c r="S82" s="135" t="s">
        <v>85</v>
      </c>
    </row>
    <row r="83" spans="1:19" s="120" customFormat="1" ht="12.75">
      <c r="A83" s="168" t="s">
        <v>87</v>
      </c>
      <c r="B83" s="344">
        <v>70886</v>
      </c>
      <c r="C83" s="344">
        <v>30238</v>
      </c>
      <c r="D83" s="347">
        <v>95.9</v>
      </c>
      <c r="E83" s="344">
        <v>3027</v>
      </c>
      <c r="F83" s="344">
        <v>93</v>
      </c>
      <c r="G83" s="347">
        <v>4.1</v>
      </c>
      <c r="H83" s="348" t="s">
        <v>85</v>
      </c>
      <c r="I83" s="348" t="s">
        <v>85</v>
      </c>
      <c r="J83" s="348" t="s">
        <v>85</v>
      </c>
      <c r="K83" s="136">
        <v>3717</v>
      </c>
      <c r="L83" s="136">
        <v>2524</v>
      </c>
      <c r="M83" s="349">
        <v>90.6</v>
      </c>
      <c r="N83" s="136">
        <v>386</v>
      </c>
      <c r="O83" s="350" t="s">
        <v>85</v>
      </c>
      <c r="P83" s="349">
        <v>9.4</v>
      </c>
      <c r="Q83" s="350" t="s">
        <v>85</v>
      </c>
      <c r="R83" s="350" t="s">
        <v>85</v>
      </c>
      <c r="S83" s="350" t="s">
        <v>85</v>
      </c>
    </row>
    <row r="84" spans="1:14" s="120" customFormat="1" ht="12.75">
      <c r="A84" s="130"/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</row>
    <row r="85" spans="1:14" s="120" customFormat="1" ht="12.75">
      <c r="A85" s="261"/>
      <c r="B85" s="262"/>
      <c r="C85" s="130"/>
      <c r="D85" s="262"/>
      <c r="E85" s="130"/>
      <c r="F85" s="130"/>
      <c r="G85" s="130"/>
      <c r="H85" s="130"/>
      <c r="I85" s="130"/>
      <c r="J85" s="130"/>
      <c r="K85" s="130"/>
      <c r="L85" s="130"/>
      <c r="M85" s="130"/>
      <c r="N85" s="130"/>
    </row>
    <row r="86" spans="2:19" s="120" customFormat="1" ht="12.75">
      <c r="B86" s="259"/>
      <c r="C86" s="259"/>
      <c r="D86" s="259"/>
      <c r="E86" s="259"/>
      <c r="F86" s="259"/>
      <c r="G86" s="259"/>
      <c r="H86" s="259"/>
      <c r="I86" s="259"/>
      <c r="J86" s="259"/>
      <c r="K86" s="259"/>
      <c r="L86" s="259"/>
      <c r="M86" s="259"/>
      <c r="O86" s="313"/>
      <c r="P86" s="313"/>
      <c r="Q86" s="313"/>
      <c r="R86" s="313"/>
      <c r="S86" s="375" t="s">
        <v>103</v>
      </c>
    </row>
    <row r="87" spans="1:19" s="120" customFormat="1" ht="13.5" customHeight="1">
      <c r="A87" s="452"/>
      <c r="B87" s="439" t="s">
        <v>155</v>
      </c>
      <c r="C87" s="443"/>
      <c r="D87" s="443"/>
      <c r="E87" s="443"/>
      <c r="F87" s="443"/>
      <c r="G87" s="443"/>
      <c r="H87" s="443"/>
      <c r="I87" s="443"/>
      <c r="J87" s="443"/>
      <c r="K87" s="443"/>
      <c r="L87" s="443"/>
      <c r="M87" s="443"/>
      <c r="N87" s="443"/>
      <c r="O87" s="443"/>
      <c r="P87" s="443"/>
      <c r="Q87" s="443"/>
      <c r="R87" s="443"/>
      <c r="S87" s="443"/>
    </row>
    <row r="88" spans="1:19" s="120" customFormat="1" ht="12.75" customHeight="1">
      <c r="A88" s="453"/>
      <c r="B88" s="437" t="s">
        <v>157</v>
      </c>
      <c r="C88" s="444"/>
      <c r="D88" s="444"/>
      <c r="E88" s="444"/>
      <c r="F88" s="444"/>
      <c r="G88" s="444"/>
      <c r="H88" s="444"/>
      <c r="I88" s="444"/>
      <c r="J88" s="456"/>
      <c r="K88" s="437" t="s">
        <v>158</v>
      </c>
      <c r="L88" s="444"/>
      <c r="M88" s="444"/>
      <c r="N88" s="444"/>
      <c r="O88" s="444"/>
      <c r="P88" s="444"/>
      <c r="Q88" s="444"/>
      <c r="R88" s="444"/>
      <c r="S88" s="444"/>
    </row>
    <row r="89" spans="1:19" s="120" customFormat="1" ht="21" customHeight="1">
      <c r="A89" s="453"/>
      <c r="B89" s="437" t="s">
        <v>203</v>
      </c>
      <c r="C89" s="456"/>
      <c r="D89" s="449" t="s">
        <v>204</v>
      </c>
      <c r="E89" s="437" t="s">
        <v>205</v>
      </c>
      <c r="F89" s="438"/>
      <c r="G89" s="449" t="s">
        <v>206</v>
      </c>
      <c r="H89" s="441" t="s">
        <v>207</v>
      </c>
      <c r="I89" s="441"/>
      <c r="J89" s="441" t="s">
        <v>208</v>
      </c>
      <c r="K89" s="437" t="s">
        <v>203</v>
      </c>
      <c r="L89" s="456"/>
      <c r="M89" s="449" t="s">
        <v>204</v>
      </c>
      <c r="N89" s="437" t="s">
        <v>205</v>
      </c>
      <c r="O89" s="438"/>
      <c r="P89" s="439" t="s">
        <v>206</v>
      </c>
      <c r="Q89" s="441" t="s">
        <v>207</v>
      </c>
      <c r="R89" s="441"/>
      <c r="S89" s="442" t="s">
        <v>209</v>
      </c>
    </row>
    <row r="90" spans="1:19" s="120" customFormat="1" ht="33" customHeight="1">
      <c r="A90" s="454"/>
      <c r="B90" s="354" t="s">
        <v>210</v>
      </c>
      <c r="C90" s="354" t="s">
        <v>211</v>
      </c>
      <c r="D90" s="450"/>
      <c r="E90" s="354" t="s">
        <v>210</v>
      </c>
      <c r="F90" s="354" t="s">
        <v>211</v>
      </c>
      <c r="G90" s="450"/>
      <c r="H90" s="128" t="s">
        <v>212</v>
      </c>
      <c r="I90" s="128" t="s">
        <v>213</v>
      </c>
      <c r="J90" s="441"/>
      <c r="K90" s="354" t="s">
        <v>210</v>
      </c>
      <c r="L90" s="354" t="s">
        <v>211</v>
      </c>
      <c r="M90" s="450"/>
      <c r="N90" s="354" t="s">
        <v>210</v>
      </c>
      <c r="O90" s="354" t="s">
        <v>211</v>
      </c>
      <c r="P90" s="440"/>
      <c r="Q90" s="354" t="s">
        <v>210</v>
      </c>
      <c r="R90" s="354" t="s">
        <v>211</v>
      </c>
      <c r="S90" s="442"/>
    </row>
    <row r="91" spans="1:19" s="120" customFormat="1" ht="12.75">
      <c r="A91" s="261" t="s">
        <v>70</v>
      </c>
      <c r="B91" s="302">
        <v>1417837</v>
      </c>
      <c r="C91" s="302">
        <v>798252</v>
      </c>
      <c r="D91" s="346">
        <v>42</v>
      </c>
      <c r="E91" s="302">
        <v>594806</v>
      </c>
      <c r="F91" s="302">
        <v>320853</v>
      </c>
      <c r="G91" s="346">
        <v>17.6</v>
      </c>
      <c r="H91" s="302">
        <v>1359830</v>
      </c>
      <c r="I91" s="302">
        <v>770211</v>
      </c>
      <c r="J91" s="346">
        <v>40.3</v>
      </c>
      <c r="K91" s="92">
        <v>3124711</v>
      </c>
      <c r="L91" s="92">
        <v>1727065</v>
      </c>
      <c r="M91" s="165">
        <v>74.1</v>
      </c>
      <c r="N91" s="92">
        <v>117464</v>
      </c>
      <c r="O91" s="92">
        <v>53639</v>
      </c>
      <c r="P91" s="165">
        <v>2.8</v>
      </c>
      <c r="Q91" s="92">
        <v>974029</v>
      </c>
      <c r="R91" s="92">
        <v>521392</v>
      </c>
      <c r="S91" s="165">
        <v>23.1</v>
      </c>
    </row>
    <row r="92" spans="1:19" s="120" customFormat="1" ht="12.75">
      <c r="A92" s="200" t="s">
        <v>117</v>
      </c>
      <c r="B92" s="302">
        <v>10059</v>
      </c>
      <c r="C92" s="302">
        <v>5791</v>
      </c>
      <c r="D92" s="346">
        <v>2.5</v>
      </c>
      <c r="E92" s="302">
        <v>28986</v>
      </c>
      <c r="F92" s="302">
        <v>16415</v>
      </c>
      <c r="G92" s="346">
        <v>7.3</v>
      </c>
      <c r="H92" s="302">
        <v>359323</v>
      </c>
      <c r="I92" s="302">
        <v>206656</v>
      </c>
      <c r="J92" s="346">
        <v>90.2</v>
      </c>
      <c r="K92" s="92">
        <v>34292</v>
      </c>
      <c r="L92" s="92">
        <v>18835</v>
      </c>
      <c r="M92" s="165">
        <v>11.7</v>
      </c>
      <c r="N92" s="92">
        <v>37</v>
      </c>
      <c r="O92" s="92">
        <v>19</v>
      </c>
      <c r="P92" s="165">
        <v>0</v>
      </c>
      <c r="Q92" s="92">
        <v>257614</v>
      </c>
      <c r="R92" s="92">
        <v>134923</v>
      </c>
      <c r="S92" s="165">
        <v>88.2</v>
      </c>
    </row>
    <row r="93" spans="1:19" s="120" customFormat="1" ht="12.75">
      <c r="A93" s="121" t="s">
        <v>71</v>
      </c>
      <c r="B93" s="302">
        <v>52046</v>
      </c>
      <c r="C93" s="302">
        <v>30570</v>
      </c>
      <c r="D93" s="346">
        <v>56</v>
      </c>
      <c r="E93" s="302">
        <v>40069</v>
      </c>
      <c r="F93" s="302">
        <v>24898</v>
      </c>
      <c r="G93" s="346">
        <v>43.1</v>
      </c>
      <c r="H93" s="302">
        <v>849</v>
      </c>
      <c r="I93" s="302">
        <v>388</v>
      </c>
      <c r="J93" s="346">
        <v>0.9</v>
      </c>
      <c r="K93" s="92">
        <v>220999</v>
      </c>
      <c r="L93" s="92">
        <v>120967</v>
      </c>
      <c r="M93" s="165">
        <v>97</v>
      </c>
      <c r="N93" s="92">
        <v>5605</v>
      </c>
      <c r="O93" s="92">
        <v>3334</v>
      </c>
      <c r="P93" s="165">
        <v>2.5</v>
      </c>
      <c r="Q93" s="92">
        <v>1157</v>
      </c>
      <c r="R93" s="92">
        <v>414</v>
      </c>
      <c r="S93" s="165">
        <v>0.5</v>
      </c>
    </row>
    <row r="94" spans="1:19" s="120" customFormat="1" ht="12.75">
      <c r="A94" s="121" t="s">
        <v>72</v>
      </c>
      <c r="B94" s="302">
        <v>135512</v>
      </c>
      <c r="C94" s="302">
        <v>72901</v>
      </c>
      <c r="D94" s="346">
        <v>42.3</v>
      </c>
      <c r="E94" s="303" t="s">
        <v>85</v>
      </c>
      <c r="F94" s="303" t="s">
        <v>85</v>
      </c>
      <c r="G94" s="303" t="s">
        <v>85</v>
      </c>
      <c r="H94" s="302">
        <v>184961</v>
      </c>
      <c r="I94" s="302">
        <v>100412</v>
      </c>
      <c r="J94" s="346">
        <v>57.7</v>
      </c>
      <c r="K94" s="92">
        <v>211214</v>
      </c>
      <c r="L94" s="92">
        <v>113807</v>
      </c>
      <c r="M94" s="165">
        <v>82.7</v>
      </c>
      <c r="N94" s="135" t="s">
        <v>85</v>
      </c>
      <c r="O94" s="135" t="s">
        <v>85</v>
      </c>
      <c r="P94" s="135" t="s">
        <v>85</v>
      </c>
      <c r="Q94" s="92">
        <v>44071</v>
      </c>
      <c r="R94" s="92">
        <v>25326</v>
      </c>
      <c r="S94" s="165">
        <v>17.3</v>
      </c>
    </row>
    <row r="95" spans="1:19" s="120" customFormat="1" ht="12.75">
      <c r="A95" s="121" t="s">
        <v>73</v>
      </c>
      <c r="B95" s="302">
        <v>148392</v>
      </c>
      <c r="C95" s="302">
        <v>76894</v>
      </c>
      <c r="D95" s="346">
        <v>52.6</v>
      </c>
      <c r="E95" s="302">
        <v>45392</v>
      </c>
      <c r="F95" s="302">
        <v>21016</v>
      </c>
      <c r="G95" s="346">
        <v>16.1</v>
      </c>
      <c r="H95" s="302">
        <v>88117</v>
      </c>
      <c r="I95" s="302">
        <v>58666</v>
      </c>
      <c r="J95" s="346">
        <v>31.3</v>
      </c>
      <c r="K95" s="92">
        <v>176724</v>
      </c>
      <c r="L95" s="92">
        <v>114443</v>
      </c>
      <c r="M95" s="165">
        <v>56.6</v>
      </c>
      <c r="N95" s="92">
        <v>48523</v>
      </c>
      <c r="O95" s="92">
        <v>22083</v>
      </c>
      <c r="P95" s="165">
        <v>15.5</v>
      </c>
      <c r="Q95" s="92">
        <v>86854</v>
      </c>
      <c r="R95" s="92">
        <v>66060</v>
      </c>
      <c r="S95" s="165">
        <v>27.8</v>
      </c>
    </row>
    <row r="96" spans="1:19" s="120" customFormat="1" ht="12.75">
      <c r="A96" s="121" t="s">
        <v>74</v>
      </c>
      <c r="B96" s="303" t="s">
        <v>85</v>
      </c>
      <c r="C96" s="303" t="s">
        <v>85</v>
      </c>
      <c r="D96" s="303" t="s">
        <v>85</v>
      </c>
      <c r="E96" s="303" t="s">
        <v>85</v>
      </c>
      <c r="F96" s="303" t="s">
        <v>85</v>
      </c>
      <c r="G96" s="303" t="s">
        <v>85</v>
      </c>
      <c r="H96" s="302">
        <v>93655</v>
      </c>
      <c r="I96" s="302">
        <v>49474</v>
      </c>
      <c r="J96" s="346">
        <v>100</v>
      </c>
      <c r="K96" s="135" t="s">
        <v>85</v>
      </c>
      <c r="L96" s="135" t="s">
        <v>85</v>
      </c>
      <c r="M96" s="135" t="s">
        <v>85</v>
      </c>
      <c r="N96" s="135" t="s">
        <v>85</v>
      </c>
      <c r="O96" s="135" t="s">
        <v>85</v>
      </c>
      <c r="P96" s="135" t="s">
        <v>85</v>
      </c>
      <c r="Q96" s="92">
        <v>103185</v>
      </c>
      <c r="R96" s="92">
        <v>59861</v>
      </c>
      <c r="S96" s="165">
        <v>100</v>
      </c>
    </row>
    <row r="97" spans="1:19" s="120" customFormat="1" ht="12.75">
      <c r="A97" s="121" t="s">
        <v>75</v>
      </c>
      <c r="B97" s="302">
        <v>3100</v>
      </c>
      <c r="C97" s="302">
        <v>1925</v>
      </c>
      <c r="D97" s="346">
        <v>0.6</v>
      </c>
      <c r="E97" s="302">
        <v>229312</v>
      </c>
      <c r="F97" s="302">
        <v>120794</v>
      </c>
      <c r="G97" s="346">
        <v>47.8</v>
      </c>
      <c r="H97" s="302">
        <v>247187</v>
      </c>
      <c r="I97" s="302">
        <v>131986</v>
      </c>
      <c r="J97" s="346">
        <v>51.5</v>
      </c>
      <c r="K97" s="92">
        <v>2071</v>
      </c>
      <c r="L97" s="92">
        <v>1646</v>
      </c>
      <c r="M97" s="165">
        <v>0.9</v>
      </c>
      <c r="N97" s="92">
        <v>598</v>
      </c>
      <c r="O97" s="92">
        <v>449</v>
      </c>
      <c r="P97" s="165">
        <v>0.3</v>
      </c>
      <c r="Q97" s="92">
        <v>221003</v>
      </c>
      <c r="R97" s="92">
        <v>97229</v>
      </c>
      <c r="S97" s="165">
        <v>98.8</v>
      </c>
    </row>
    <row r="98" spans="1:19" s="120" customFormat="1" ht="12.75">
      <c r="A98" s="121" t="s">
        <v>76</v>
      </c>
      <c r="B98" s="302">
        <v>146311</v>
      </c>
      <c r="C98" s="302">
        <v>64700</v>
      </c>
      <c r="D98" s="346">
        <v>67.9</v>
      </c>
      <c r="E98" s="302">
        <v>43308</v>
      </c>
      <c r="F98" s="302">
        <v>17961</v>
      </c>
      <c r="G98" s="346">
        <v>20.1</v>
      </c>
      <c r="H98" s="302">
        <v>25864</v>
      </c>
      <c r="I98" s="302">
        <v>9460</v>
      </c>
      <c r="J98" s="346">
        <v>12</v>
      </c>
      <c r="K98" s="92">
        <v>214866</v>
      </c>
      <c r="L98" s="92">
        <v>100968</v>
      </c>
      <c r="M98" s="165">
        <v>83.8</v>
      </c>
      <c r="N98" s="92">
        <v>14349</v>
      </c>
      <c r="O98" s="92">
        <v>5635</v>
      </c>
      <c r="P98" s="165">
        <v>5.6</v>
      </c>
      <c r="Q98" s="92">
        <v>27315</v>
      </c>
      <c r="R98" s="92">
        <v>11771</v>
      </c>
      <c r="S98" s="165">
        <v>10.6</v>
      </c>
    </row>
    <row r="99" spans="1:19" s="120" customFormat="1" ht="12.75">
      <c r="A99" s="40" t="s">
        <v>118</v>
      </c>
      <c r="B99" s="302">
        <v>69056</v>
      </c>
      <c r="C99" s="302">
        <v>35901</v>
      </c>
      <c r="D99" s="346">
        <v>30.6</v>
      </c>
      <c r="E99" s="302">
        <v>71830</v>
      </c>
      <c r="F99" s="302">
        <v>34116</v>
      </c>
      <c r="G99" s="346">
        <v>31.9</v>
      </c>
      <c r="H99" s="302">
        <v>84604</v>
      </c>
      <c r="I99" s="302">
        <v>49925</v>
      </c>
      <c r="J99" s="346">
        <v>37.5</v>
      </c>
      <c r="K99" s="92">
        <v>156878</v>
      </c>
      <c r="L99" s="92">
        <v>76829</v>
      </c>
      <c r="M99" s="165">
        <v>61.2</v>
      </c>
      <c r="N99" s="92">
        <v>28986</v>
      </c>
      <c r="O99" s="92">
        <v>8509</v>
      </c>
      <c r="P99" s="165">
        <v>11.3</v>
      </c>
      <c r="Q99" s="92">
        <v>70582</v>
      </c>
      <c r="R99" s="92">
        <v>32238</v>
      </c>
      <c r="S99" s="165">
        <v>27.5</v>
      </c>
    </row>
    <row r="100" spans="1:19" s="120" customFormat="1" ht="12.75">
      <c r="A100" s="121" t="s">
        <v>77</v>
      </c>
      <c r="B100" s="302">
        <v>162462</v>
      </c>
      <c r="C100" s="302">
        <v>93013</v>
      </c>
      <c r="D100" s="346">
        <v>65</v>
      </c>
      <c r="E100" s="302">
        <v>14092</v>
      </c>
      <c r="F100" s="302">
        <v>8499</v>
      </c>
      <c r="G100" s="346">
        <v>5.6</v>
      </c>
      <c r="H100" s="302">
        <v>73549</v>
      </c>
      <c r="I100" s="302">
        <v>41114</v>
      </c>
      <c r="J100" s="346">
        <v>29.4</v>
      </c>
      <c r="K100" s="92">
        <v>193017</v>
      </c>
      <c r="L100" s="92">
        <v>100316</v>
      </c>
      <c r="M100" s="165">
        <v>94.2</v>
      </c>
      <c r="N100" s="92">
        <v>1005</v>
      </c>
      <c r="O100" s="92">
        <v>404</v>
      </c>
      <c r="P100" s="165">
        <v>0.5</v>
      </c>
      <c r="Q100" s="92">
        <v>10786</v>
      </c>
      <c r="R100" s="92">
        <v>5924</v>
      </c>
      <c r="S100" s="165">
        <v>5.3</v>
      </c>
    </row>
    <row r="101" spans="1:19" s="120" customFormat="1" ht="12.75">
      <c r="A101" s="121" t="s">
        <v>78</v>
      </c>
      <c r="B101" s="302">
        <v>79594</v>
      </c>
      <c r="C101" s="302">
        <v>50748</v>
      </c>
      <c r="D101" s="346">
        <v>71</v>
      </c>
      <c r="E101" s="302">
        <v>30529</v>
      </c>
      <c r="F101" s="302">
        <v>18632</v>
      </c>
      <c r="G101" s="346">
        <v>27.2</v>
      </c>
      <c r="H101" s="302">
        <v>1928</v>
      </c>
      <c r="I101" s="302">
        <v>1132</v>
      </c>
      <c r="J101" s="346">
        <v>1.7</v>
      </c>
      <c r="K101" s="92">
        <v>229411</v>
      </c>
      <c r="L101" s="92">
        <v>125915</v>
      </c>
      <c r="M101" s="165">
        <v>100</v>
      </c>
      <c r="N101" s="92">
        <v>1</v>
      </c>
      <c r="O101" s="135" t="s">
        <v>85</v>
      </c>
      <c r="P101" s="165">
        <v>0</v>
      </c>
      <c r="Q101" s="135" t="s">
        <v>85</v>
      </c>
      <c r="R101" s="135" t="s">
        <v>85</v>
      </c>
      <c r="S101" s="135" t="s">
        <v>85</v>
      </c>
    </row>
    <row r="102" spans="1:19" s="120" customFormat="1" ht="12.75">
      <c r="A102" s="121" t="s">
        <v>79</v>
      </c>
      <c r="B102" s="302">
        <v>138534</v>
      </c>
      <c r="C102" s="302">
        <v>87747</v>
      </c>
      <c r="D102" s="346">
        <v>89.9</v>
      </c>
      <c r="E102" s="302">
        <v>13563</v>
      </c>
      <c r="F102" s="302">
        <v>9047</v>
      </c>
      <c r="G102" s="346">
        <v>8.8</v>
      </c>
      <c r="H102" s="302">
        <v>2065</v>
      </c>
      <c r="I102" s="302">
        <v>1779</v>
      </c>
      <c r="J102" s="346">
        <v>1.3</v>
      </c>
      <c r="K102" s="92">
        <v>216938</v>
      </c>
      <c r="L102" s="92">
        <v>124711</v>
      </c>
      <c r="M102" s="165">
        <v>98</v>
      </c>
      <c r="N102" s="92">
        <v>1401</v>
      </c>
      <c r="O102" s="92">
        <v>912</v>
      </c>
      <c r="P102" s="165">
        <v>0.6</v>
      </c>
      <c r="Q102" s="92">
        <v>3092</v>
      </c>
      <c r="R102" s="92">
        <v>2527</v>
      </c>
      <c r="S102" s="165">
        <v>1.4</v>
      </c>
    </row>
    <row r="103" spans="1:19" s="120" customFormat="1" ht="12.75">
      <c r="A103" s="121" t="s">
        <v>80</v>
      </c>
      <c r="B103" s="303" t="s">
        <v>85</v>
      </c>
      <c r="C103" s="303" t="s">
        <v>85</v>
      </c>
      <c r="D103" s="303" t="s">
        <v>85</v>
      </c>
      <c r="E103" s="302">
        <v>7225</v>
      </c>
      <c r="F103" s="302">
        <v>5025</v>
      </c>
      <c r="G103" s="346">
        <v>100</v>
      </c>
      <c r="H103" s="303" t="s">
        <v>85</v>
      </c>
      <c r="I103" s="303" t="s">
        <v>85</v>
      </c>
      <c r="J103" s="303" t="s">
        <v>85</v>
      </c>
      <c r="K103" s="135" t="s">
        <v>85</v>
      </c>
      <c r="L103" s="135" t="s">
        <v>85</v>
      </c>
      <c r="M103" s="135" t="s">
        <v>85</v>
      </c>
      <c r="N103" s="92">
        <v>12760</v>
      </c>
      <c r="O103" s="92">
        <v>10343</v>
      </c>
      <c r="P103" s="165">
        <v>100</v>
      </c>
      <c r="Q103" s="135" t="s">
        <v>85</v>
      </c>
      <c r="R103" s="135" t="s">
        <v>85</v>
      </c>
      <c r="S103" s="135" t="s">
        <v>85</v>
      </c>
    </row>
    <row r="104" spans="1:19" s="120" customFormat="1" ht="12.75">
      <c r="A104" s="121" t="s">
        <v>81</v>
      </c>
      <c r="B104" s="302">
        <v>126921</v>
      </c>
      <c r="C104" s="302">
        <v>70680</v>
      </c>
      <c r="D104" s="346">
        <v>59.2</v>
      </c>
      <c r="E104" s="302">
        <v>20819</v>
      </c>
      <c r="F104" s="302">
        <v>11852</v>
      </c>
      <c r="G104" s="346">
        <v>9.7</v>
      </c>
      <c r="H104" s="302">
        <v>66665</v>
      </c>
      <c r="I104" s="302">
        <v>38148</v>
      </c>
      <c r="J104" s="346">
        <v>31.1</v>
      </c>
      <c r="K104" s="92">
        <v>212709</v>
      </c>
      <c r="L104" s="92">
        <v>99187</v>
      </c>
      <c r="M104" s="165">
        <v>91.2</v>
      </c>
      <c r="N104" s="92">
        <v>309</v>
      </c>
      <c r="O104" s="92">
        <v>86</v>
      </c>
      <c r="P104" s="165">
        <v>0.1</v>
      </c>
      <c r="Q104" s="92">
        <v>20145</v>
      </c>
      <c r="R104" s="92">
        <v>10842</v>
      </c>
      <c r="S104" s="165">
        <v>8.6</v>
      </c>
    </row>
    <row r="105" spans="1:19" s="120" customFormat="1" ht="12.75">
      <c r="A105" s="121" t="s">
        <v>82</v>
      </c>
      <c r="B105" s="302">
        <v>59378</v>
      </c>
      <c r="C105" s="302">
        <v>34484</v>
      </c>
      <c r="D105" s="346">
        <v>81.8</v>
      </c>
      <c r="E105" s="302">
        <v>9665</v>
      </c>
      <c r="F105" s="302">
        <v>5742</v>
      </c>
      <c r="G105" s="346">
        <v>13.3</v>
      </c>
      <c r="H105" s="302">
        <v>3538</v>
      </c>
      <c r="I105" s="302">
        <v>1641</v>
      </c>
      <c r="J105" s="346">
        <v>4.9</v>
      </c>
      <c r="K105" s="92">
        <v>219972</v>
      </c>
      <c r="L105" s="92">
        <v>121004</v>
      </c>
      <c r="M105" s="165">
        <v>97.9</v>
      </c>
      <c r="N105" s="92">
        <v>216</v>
      </c>
      <c r="O105" s="92">
        <v>49</v>
      </c>
      <c r="P105" s="165">
        <v>0.1</v>
      </c>
      <c r="Q105" s="92">
        <v>4508</v>
      </c>
      <c r="R105" s="92">
        <v>2497</v>
      </c>
      <c r="S105" s="165">
        <v>2</v>
      </c>
    </row>
    <row r="106" spans="1:19" s="120" customFormat="1" ht="12.75">
      <c r="A106" s="121" t="s">
        <v>83</v>
      </c>
      <c r="B106" s="302">
        <v>148661</v>
      </c>
      <c r="C106" s="302">
        <v>94029</v>
      </c>
      <c r="D106" s="346">
        <v>93.9</v>
      </c>
      <c r="E106" s="302">
        <v>6804</v>
      </c>
      <c r="F106" s="302">
        <v>4297</v>
      </c>
      <c r="G106" s="346">
        <v>4.3</v>
      </c>
      <c r="H106" s="302">
        <v>2876</v>
      </c>
      <c r="I106" s="302">
        <v>1896</v>
      </c>
      <c r="J106" s="346">
        <v>1.8</v>
      </c>
      <c r="K106" s="92">
        <v>830929</v>
      </c>
      <c r="L106" s="92">
        <v>498077</v>
      </c>
      <c r="M106" s="165">
        <v>100</v>
      </c>
      <c r="N106" s="92">
        <v>199</v>
      </c>
      <c r="O106" s="92">
        <v>143</v>
      </c>
      <c r="P106" s="165">
        <v>0</v>
      </c>
      <c r="Q106" s="92">
        <v>3</v>
      </c>
      <c r="R106" s="92">
        <v>2</v>
      </c>
      <c r="S106" s="165">
        <v>0</v>
      </c>
    </row>
    <row r="107" spans="1:19" s="120" customFormat="1" ht="12.75">
      <c r="A107" s="200" t="s">
        <v>115</v>
      </c>
      <c r="B107" s="302">
        <v>68379</v>
      </c>
      <c r="C107" s="302">
        <v>43609</v>
      </c>
      <c r="D107" s="346">
        <v>69.1</v>
      </c>
      <c r="E107" s="302">
        <v>26316</v>
      </c>
      <c r="F107" s="302">
        <v>20514</v>
      </c>
      <c r="G107" s="346">
        <v>26.6</v>
      </c>
      <c r="H107" s="302">
        <v>4304</v>
      </c>
      <c r="I107" s="302">
        <v>2368</v>
      </c>
      <c r="J107" s="346">
        <v>4.3</v>
      </c>
      <c r="K107" s="92">
        <v>38365</v>
      </c>
      <c r="L107" s="92">
        <v>32062</v>
      </c>
      <c r="M107" s="165">
        <v>90.7</v>
      </c>
      <c r="N107" s="92">
        <v>3166</v>
      </c>
      <c r="O107" s="92">
        <v>1649</v>
      </c>
      <c r="P107" s="165">
        <v>7.5</v>
      </c>
      <c r="Q107" s="92">
        <v>780</v>
      </c>
      <c r="R107" s="92">
        <v>537</v>
      </c>
      <c r="S107" s="165">
        <v>1.8</v>
      </c>
    </row>
    <row r="108" spans="1:19" s="120" customFormat="1" ht="12.75">
      <c r="A108" s="121" t="s">
        <v>84</v>
      </c>
      <c r="B108" s="302">
        <v>63168</v>
      </c>
      <c r="C108" s="302">
        <v>31556</v>
      </c>
      <c r="D108" s="346">
        <v>33.6</v>
      </c>
      <c r="E108" s="302">
        <v>4461</v>
      </c>
      <c r="F108" s="302">
        <v>1952</v>
      </c>
      <c r="G108" s="346">
        <v>2.4</v>
      </c>
      <c r="H108" s="302">
        <v>120345</v>
      </c>
      <c r="I108" s="302">
        <v>75166</v>
      </c>
      <c r="J108" s="346">
        <v>64</v>
      </c>
      <c r="K108" s="92">
        <v>102651</v>
      </c>
      <c r="L108" s="92">
        <v>53060</v>
      </c>
      <c r="M108" s="165">
        <v>45.5</v>
      </c>
      <c r="N108" s="92">
        <v>103</v>
      </c>
      <c r="O108" s="92">
        <v>24</v>
      </c>
      <c r="P108" s="165">
        <v>0</v>
      </c>
      <c r="Q108" s="92">
        <v>122934</v>
      </c>
      <c r="R108" s="92">
        <v>71241</v>
      </c>
      <c r="S108" s="165">
        <v>54.5</v>
      </c>
    </row>
    <row r="109" spans="1:19" s="120" customFormat="1" ht="12.75">
      <c r="A109" s="40" t="s">
        <v>116</v>
      </c>
      <c r="B109" s="303" t="s">
        <v>85</v>
      </c>
      <c r="C109" s="303" t="s">
        <v>85</v>
      </c>
      <c r="D109" s="303" t="s">
        <v>85</v>
      </c>
      <c r="E109" s="303" t="s">
        <v>85</v>
      </c>
      <c r="F109" s="303" t="s">
        <v>85</v>
      </c>
      <c r="G109" s="303" t="s">
        <v>85</v>
      </c>
      <c r="H109" s="303" t="s">
        <v>85</v>
      </c>
      <c r="I109" s="303" t="s">
        <v>85</v>
      </c>
      <c r="J109" s="303" t="s">
        <v>85</v>
      </c>
      <c r="K109" s="92">
        <v>252</v>
      </c>
      <c r="L109" s="92">
        <v>181</v>
      </c>
      <c r="M109" s="165">
        <v>100</v>
      </c>
      <c r="N109" s="135" t="s">
        <v>85</v>
      </c>
      <c r="O109" s="135" t="s">
        <v>85</v>
      </c>
      <c r="P109" s="135" t="s">
        <v>85</v>
      </c>
      <c r="Q109" s="135" t="s">
        <v>85</v>
      </c>
      <c r="R109" s="135" t="s">
        <v>85</v>
      </c>
      <c r="S109" s="135" t="s">
        <v>85</v>
      </c>
    </row>
    <row r="110" spans="1:19" s="120" customFormat="1" ht="12.75">
      <c r="A110" s="121" t="s">
        <v>86</v>
      </c>
      <c r="B110" s="302">
        <v>2</v>
      </c>
      <c r="C110" s="302">
        <v>1</v>
      </c>
      <c r="D110" s="346">
        <v>100</v>
      </c>
      <c r="E110" s="303" t="s">
        <v>85</v>
      </c>
      <c r="F110" s="303" t="s">
        <v>85</v>
      </c>
      <c r="G110" s="303" t="s">
        <v>85</v>
      </c>
      <c r="H110" s="303" t="s">
        <v>85</v>
      </c>
      <c r="I110" s="303" t="s">
        <v>85</v>
      </c>
      <c r="J110" s="303" t="s">
        <v>85</v>
      </c>
      <c r="K110" s="92">
        <v>2516</v>
      </c>
      <c r="L110" s="92">
        <v>1046</v>
      </c>
      <c r="M110" s="165">
        <v>100</v>
      </c>
      <c r="N110" s="135" t="s">
        <v>85</v>
      </c>
      <c r="O110" s="135" t="s">
        <v>85</v>
      </c>
      <c r="P110" s="135" t="s">
        <v>85</v>
      </c>
      <c r="Q110" s="135" t="s">
        <v>85</v>
      </c>
      <c r="R110" s="135" t="s">
        <v>85</v>
      </c>
      <c r="S110" s="135" t="s">
        <v>85</v>
      </c>
    </row>
    <row r="111" spans="1:19" s="120" customFormat="1" ht="12.75">
      <c r="A111" s="168" t="s">
        <v>87</v>
      </c>
      <c r="B111" s="344">
        <v>6262</v>
      </c>
      <c r="C111" s="344">
        <v>3703</v>
      </c>
      <c r="D111" s="347">
        <v>72</v>
      </c>
      <c r="E111" s="344">
        <v>2435</v>
      </c>
      <c r="F111" s="344">
        <v>93</v>
      </c>
      <c r="G111" s="347">
        <v>28</v>
      </c>
      <c r="H111" s="348" t="s">
        <v>85</v>
      </c>
      <c r="I111" s="348" t="s">
        <v>85</v>
      </c>
      <c r="J111" s="348" t="s">
        <v>85</v>
      </c>
      <c r="K111" s="136">
        <v>60907</v>
      </c>
      <c r="L111" s="136">
        <v>24011</v>
      </c>
      <c r="M111" s="349">
        <v>99.7</v>
      </c>
      <c r="N111" s="136">
        <v>206</v>
      </c>
      <c r="O111" s="350" t="s">
        <v>85</v>
      </c>
      <c r="P111" s="349">
        <v>0.3</v>
      </c>
      <c r="Q111" s="350" t="s">
        <v>85</v>
      </c>
      <c r="R111" s="350" t="s">
        <v>85</v>
      </c>
      <c r="S111" s="350" t="s">
        <v>85</v>
      </c>
    </row>
    <row r="114" spans="1:13" ht="15.75" customHeight="1">
      <c r="A114" s="451" t="s">
        <v>214</v>
      </c>
      <c r="B114" s="451"/>
      <c r="C114" s="451"/>
      <c r="D114" s="451"/>
      <c r="E114" s="451"/>
      <c r="F114" s="451"/>
      <c r="G114" s="451"/>
      <c r="H114" s="451"/>
      <c r="I114" s="451"/>
      <c r="J114" s="451"/>
      <c r="K114" s="451"/>
      <c r="L114" s="451"/>
      <c r="M114" s="451"/>
    </row>
    <row r="115" spans="2:13" ht="12.75">
      <c r="B115" s="263"/>
      <c r="C115" s="263"/>
      <c r="D115" s="263"/>
      <c r="E115" s="263"/>
      <c r="F115" s="263"/>
      <c r="G115" s="263"/>
      <c r="H115" s="263"/>
      <c r="I115" s="263"/>
      <c r="J115" s="263"/>
      <c r="K115" s="263"/>
      <c r="L115" s="263"/>
      <c r="M115" s="264" t="s">
        <v>102</v>
      </c>
    </row>
    <row r="116" spans="1:13" ht="16.5" customHeight="1">
      <c r="A116" s="396"/>
      <c r="B116" s="415" t="s">
        <v>154</v>
      </c>
      <c r="C116" s="415"/>
      <c r="D116" s="415"/>
      <c r="E116" s="415" t="s">
        <v>155</v>
      </c>
      <c r="F116" s="415"/>
      <c r="G116" s="416"/>
      <c r="H116" s="416"/>
      <c r="I116" s="416"/>
      <c r="J116" s="416"/>
      <c r="K116" s="416"/>
      <c r="L116" s="416"/>
      <c r="M116" s="417"/>
    </row>
    <row r="117" spans="1:13" ht="26.25" customHeight="1">
      <c r="A117" s="397"/>
      <c r="B117" s="415"/>
      <c r="C117" s="415"/>
      <c r="D117" s="415"/>
      <c r="E117" s="415" t="s">
        <v>156</v>
      </c>
      <c r="F117" s="415"/>
      <c r="G117" s="415"/>
      <c r="H117" s="415" t="s">
        <v>157</v>
      </c>
      <c r="I117" s="415"/>
      <c r="J117" s="415"/>
      <c r="K117" s="415" t="s">
        <v>158</v>
      </c>
      <c r="L117" s="415"/>
      <c r="M117" s="418"/>
    </row>
    <row r="118" spans="1:13" ht="42.75" customHeight="1">
      <c r="A118" s="414"/>
      <c r="B118" s="34" t="s">
        <v>159</v>
      </c>
      <c r="C118" s="34" t="s">
        <v>160</v>
      </c>
      <c r="D118" s="34" t="s">
        <v>161</v>
      </c>
      <c r="E118" s="34" t="s">
        <v>159</v>
      </c>
      <c r="F118" s="34" t="s">
        <v>160</v>
      </c>
      <c r="G118" s="34" t="s">
        <v>161</v>
      </c>
      <c r="H118" s="34" t="s">
        <v>159</v>
      </c>
      <c r="I118" s="34" t="s">
        <v>160</v>
      </c>
      <c r="J118" s="34" t="s">
        <v>161</v>
      </c>
      <c r="K118" s="34" t="s">
        <v>159</v>
      </c>
      <c r="L118" s="34" t="s">
        <v>160</v>
      </c>
      <c r="M118" s="210" t="s">
        <v>161</v>
      </c>
    </row>
    <row r="119" spans="1:15" s="120" customFormat="1" ht="12.75">
      <c r="A119" s="265" t="s">
        <v>70</v>
      </c>
      <c r="B119" s="26">
        <v>19014009</v>
      </c>
      <c r="C119" s="26">
        <v>18595263</v>
      </c>
      <c r="D119" s="314">
        <f>B119/C119%</f>
        <v>102.25189608772943</v>
      </c>
      <c r="E119" s="26">
        <v>1149411</v>
      </c>
      <c r="F119" s="26">
        <v>1055211</v>
      </c>
      <c r="G119" s="314">
        <f>E119/F119%</f>
        <v>108.92712452770108</v>
      </c>
      <c r="H119" s="26">
        <v>8962460</v>
      </c>
      <c r="I119" s="92">
        <v>8131891</v>
      </c>
      <c r="J119" s="314">
        <f>H119/I119%</f>
        <v>110.21372519626738</v>
      </c>
      <c r="K119" s="26">
        <v>8902138</v>
      </c>
      <c r="L119" s="92">
        <v>9408161</v>
      </c>
      <c r="M119" s="314">
        <f>K119/L119%</f>
        <v>94.62144621036991</v>
      </c>
      <c r="O119" s="302"/>
    </row>
    <row r="120" spans="1:15" s="120" customFormat="1" ht="12.75">
      <c r="A120" s="200" t="s">
        <v>117</v>
      </c>
      <c r="B120" s="26">
        <v>989080</v>
      </c>
      <c r="C120" s="26">
        <v>946413</v>
      </c>
      <c r="D120" s="43">
        <f aca="true" t="shared" si="8" ref="D120:D139">B120/C120%</f>
        <v>104.50828549481041</v>
      </c>
      <c r="E120" s="302">
        <v>45834</v>
      </c>
      <c r="F120" s="302">
        <v>43180</v>
      </c>
      <c r="G120" s="43">
        <f aca="true" t="shared" si="9" ref="G120:G139">E120/F120%</f>
        <v>106.146364057434</v>
      </c>
      <c r="H120" s="302">
        <v>586001</v>
      </c>
      <c r="I120" s="92">
        <v>550747</v>
      </c>
      <c r="J120" s="43">
        <f aca="true" t="shared" si="10" ref="J120:J139">H120/I120%</f>
        <v>106.40112429118996</v>
      </c>
      <c r="K120" s="302">
        <v>357245</v>
      </c>
      <c r="L120" s="92">
        <v>352486</v>
      </c>
      <c r="M120" s="43">
        <f aca="true" t="shared" si="11" ref="M120:M139">K120/L120%</f>
        <v>101.35012454395351</v>
      </c>
      <c r="O120" s="302"/>
    </row>
    <row r="121" spans="1:15" s="120" customFormat="1" ht="12.75">
      <c r="A121" s="121" t="s">
        <v>71</v>
      </c>
      <c r="B121" s="26">
        <v>532087</v>
      </c>
      <c r="C121" s="26">
        <v>545064</v>
      </c>
      <c r="D121" s="43">
        <f t="shared" si="8"/>
        <v>97.61917866525765</v>
      </c>
      <c r="E121" s="302">
        <v>79943</v>
      </c>
      <c r="F121" s="302">
        <v>71975</v>
      </c>
      <c r="G121" s="43">
        <f t="shared" si="9"/>
        <v>111.07051059395623</v>
      </c>
      <c r="H121" s="302">
        <v>91265</v>
      </c>
      <c r="I121" s="92">
        <v>89643</v>
      </c>
      <c r="J121" s="43">
        <f t="shared" si="10"/>
        <v>101.80939950693306</v>
      </c>
      <c r="K121" s="302">
        <v>360879</v>
      </c>
      <c r="L121" s="92">
        <v>383446</v>
      </c>
      <c r="M121" s="43">
        <f t="shared" si="11"/>
        <v>94.11468629220282</v>
      </c>
      <c r="O121" s="302"/>
    </row>
    <row r="122" spans="1:15" s="120" customFormat="1" ht="12.75">
      <c r="A122" s="121" t="s">
        <v>72</v>
      </c>
      <c r="B122" s="26">
        <v>1149112</v>
      </c>
      <c r="C122" s="26">
        <v>1056094</v>
      </c>
      <c r="D122" s="43">
        <f t="shared" si="8"/>
        <v>108.80773870507738</v>
      </c>
      <c r="E122" s="302">
        <v>66109</v>
      </c>
      <c r="F122" s="302">
        <v>58571</v>
      </c>
      <c r="G122" s="43">
        <f t="shared" si="9"/>
        <v>112.86985026719707</v>
      </c>
      <c r="H122" s="302">
        <v>633870</v>
      </c>
      <c r="I122" s="92">
        <v>543612</v>
      </c>
      <c r="J122" s="43">
        <f t="shared" si="10"/>
        <v>116.60338623871438</v>
      </c>
      <c r="K122" s="302">
        <v>449133</v>
      </c>
      <c r="L122" s="92">
        <v>453911</v>
      </c>
      <c r="M122" s="43">
        <f t="shared" si="11"/>
        <v>98.94737074007901</v>
      </c>
      <c r="O122" s="302"/>
    </row>
    <row r="123" spans="1:15" s="120" customFormat="1" ht="12.75">
      <c r="A123" s="121" t="s">
        <v>73</v>
      </c>
      <c r="B123" s="26">
        <v>2197862</v>
      </c>
      <c r="C123" s="26">
        <v>2125775</v>
      </c>
      <c r="D123" s="43">
        <f t="shared" si="8"/>
        <v>103.39109266032388</v>
      </c>
      <c r="E123" s="302">
        <v>86037</v>
      </c>
      <c r="F123" s="302">
        <v>81994</v>
      </c>
      <c r="G123" s="43">
        <f t="shared" si="9"/>
        <v>104.93084859867794</v>
      </c>
      <c r="H123" s="302">
        <v>1403249</v>
      </c>
      <c r="I123" s="92">
        <v>1292269</v>
      </c>
      <c r="J123" s="43">
        <f t="shared" si="10"/>
        <v>108.58799522390461</v>
      </c>
      <c r="K123" s="302">
        <v>708576</v>
      </c>
      <c r="L123" s="92">
        <v>751512</v>
      </c>
      <c r="M123" s="43">
        <f t="shared" si="11"/>
        <v>94.28671797655926</v>
      </c>
      <c r="O123" s="302"/>
    </row>
    <row r="124" spans="1:15" s="120" customFormat="1" ht="12.75">
      <c r="A124" s="121" t="s">
        <v>74</v>
      </c>
      <c r="B124" s="26">
        <v>472170</v>
      </c>
      <c r="C124" s="26">
        <v>469904</v>
      </c>
      <c r="D124" s="43">
        <f t="shared" si="8"/>
        <v>100.48222615683204</v>
      </c>
      <c r="E124" s="302">
        <v>30203</v>
      </c>
      <c r="F124" s="302">
        <v>34696</v>
      </c>
      <c r="G124" s="43">
        <f t="shared" si="9"/>
        <v>87.05038044731381</v>
      </c>
      <c r="H124" s="302">
        <v>228174</v>
      </c>
      <c r="I124" s="92">
        <v>224984</v>
      </c>
      <c r="J124" s="43">
        <f t="shared" si="10"/>
        <v>101.41787860470077</v>
      </c>
      <c r="K124" s="302">
        <v>213793</v>
      </c>
      <c r="L124" s="92">
        <v>210224</v>
      </c>
      <c r="M124" s="43">
        <f t="shared" si="11"/>
        <v>101.69771291574702</v>
      </c>
      <c r="O124" s="302"/>
    </row>
    <row r="125" spans="1:15" s="120" customFormat="1" ht="12.75">
      <c r="A125" s="121" t="s">
        <v>75</v>
      </c>
      <c r="B125" s="26">
        <v>1108455</v>
      </c>
      <c r="C125" s="26">
        <v>1016313</v>
      </c>
      <c r="D125" s="43">
        <f t="shared" si="8"/>
        <v>109.06630142485633</v>
      </c>
      <c r="E125" s="302">
        <v>84917</v>
      </c>
      <c r="F125" s="302">
        <v>77305</v>
      </c>
      <c r="G125" s="43">
        <f t="shared" si="9"/>
        <v>109.84671107949033</v>
      </c>
      <c r="H125" s="302">
        <v>570006</v>
      </c>
      <c r="I125" s="92">
        <v>522859</v>
      </c>
      <c r="J125" s="43">
        <f t="shared" si="10"/>
        <v>109.01715376420793</v>
      </c>
      <c r="K125" s="302">
        <v>453532</v>
      </c>
      <c r="L125" s="92">
        <v>416149</v>
      </c>
      <c r="M125" s="43">
        <f t="shared" si="11"/>
        <v>108.98308057931175</v>
      </c>
      <c r="O125" s="302"/>
    </row>
    <row r="126" spans="1:15" s="120" customFormat="1" ht="12.75">
      <c r="A126" s="121" t="s">
        <v>76</v>
      </c>
      <c r="B126" s="26">
        <v>3205269</v>
      </c>
      <c r="C126" s="26">
        <v>3005340</v>
      </c>
      <c r="D126" s="43">
        <f t="shared" si="8"/>
        <v>106.65245862364989</v>
      </c>
      <c r="E126" s="302">
        <v>84975</v>
      </c>
      <c r="F126" s="302">
        <v>81915</v>
      </c>
      <c r="G126" s="43">
        <f t="shared" si="9"/>
        <v>103.73557956418239</v>
      </c>
      <c r="H126" s="302">
        <v>1850771</v>
      </c>
      <c r="I126" s="92">
        <v>1604494</v>
      </c>
      <c r="J126" s="43">
        <f t="shared" si="10"/>
        <v>115.34920043328302</v>
      </c>
      <c r="K126" s="302">
        <v>1269523</v>
      </c>
      <c r="L126" s="92">
        <v>1318931</v>
      </c>
      <c r="M126" s="43">
        <f t="shared" si="11"/>
        <v>96.25393595267683</v>
      </c>
      <c r="O126" s="302"/>
    </row>
    <row r="127" spans="1:15" s="120" customFormat="1" ht="12.75">
      <c r="A127" s="40" t="s">
        <v>118</v>
      </c>
      <c r="B127" s="26">
        <v>1460051</v>
      </c>
      <c r="C127" s="26">
        <v>1411555</v>
      </c>
      <c r="D127" s="43">
        <f t="shared" si="8"/>
        <v>103.43564366957008</v>
      </c>
      <c r="E127" s="302">
        <v>112835</v>
      </c>
      <c r="F127" s="302">
        <v>103247</v>
      </c>
      <c r="G127" s="43">
        <f t="shared" si="9"/>
        <v>109.28646837196239</v>
      </c>
      <c r="H127" s="302">
        <v>677114</v>
      </c>
      <c r="I127" s="92">
        <v>640685</v>
      </c>
      <c r="J127" s="43">
        <f t="shared" si="10"/>
        <v>105.68594551144477</v>
      </c>
      <c r="K127" s="302">
        <v>670102</v>
      </c>
      <c r="L127" s="92">
        <v>667623</v>
      </c>
      <c r="M127" s="43">
        <f t="shared" si="11"/>
        <v>100.37131734526822</v>
      </c>
      <c r="O127" s="302"/>
    </row>
    <row r="128" spans="1:15" s="120" customFormat="1" ht="12.75">
      <c r="A128" s="121" t="s">
        <v>77</v>
      </c>
      <c r="B128" s="26">
        <v>585422</v>
      </c>
      <c r="C128" s="26">
        <v>549760</v>
      </c>
      <c r="D128" s="43">
        <f t="shared" si="8"/>
        <v>106.4868306169965</v>
      </c>
      <c r="E128" s="302">
        <v>43540</v>
      </c>
      <c r="F128" s="302">
        <v>34834</v>
      </c>
      <c r="G128" s="43">
        <f t="shared" si="9"/>
        <v>124.99282310386405</v>
      </c>
      <c r="H128" s="302">
        <v>326081</v>
      </c>
      <c r="I128" s="92">
        <v>303330</v>
      </c>
      <c r="J128" s="43">
        <f t="shared" si="10"/>
        <v>107.50041209244057</v>
      </c>
      <c r="K128" s="302">
        <v>215801</v>
      </c>
      <c r="L128" s="92">
        <v>211596</v>
      </c>
      <c r="M128" s="43">
        <f t="shared" si="11"/>
        <v>101.98727764229947</v>
      </c>
      <c r="O128" s="302"/>
    </row>
    <row r="129" spans="1:15" s="120" customFormat="1" ht="12.75">
      <c r="A129" s="121" t="s">
        <v>78</v>
      </c>
      <c r="B129" s="26">
        <v>400088</v>
      </c>
      <c r="C129" s="26">
        <v>375710</v>
      </c>
      <c r="D129" s="43">
        <f t="shared" si="8"/>
        <v>106.48851507811877</v>
      </c>
      <c r="E129" s="302">
        <v>27426</v>
      </c>
      <c r="F129" s="302">
        <v>22542</v>
      </c>
      <c r="G129" s="43">
        <f t="shared" si="9"/>
        <v>121.6662230503061</v>
      </c>
      <c r="H129" s="302">
        <v>116684</v>
      </c>
      <c r="I129" s="92">
        <v>104950</v>
      </c>
      <c r="J129" s="43">
        <f t="shared" si="10"/>
        <v>111.18056217246308</v>
      </c>
      <c r="K129" s="302">
        <v>255978</v>
      </c>
      <c r="L129" s="92">
        <v>248218</v>
      </c>
      <c r="M129" s="43">
        <f t="shared" si="11"/>
        <v>103.12628415344577</v>
      </c>
      <c r="O129" s="302"/>
    </row>
    <row r="130" spans="1:15" s="120" customFormat="1" ht="12.75">
      <c r="A130" s="121" t="s">
        <v>79</v>
      </c>
      <c r="B130" s="26">
        <v>578473</v>
      </c>
      <c r="C130" s="26">
        <v>566591</v>
      </c>
      <c r="D130" s="43">
        <f t="shared" si="8"/>
        <v>102.0971035544158</v>
      </c>
      <c r="E130" s="302">
        <v>23952</v>
      </c>
      <c r="F130" s="302">
        <v>22023</v>
      </c>
      <c r="G130" s="43">
        <f t="shared" si="9"/>
        <v>108.75902465604142</v>
      </c>
      <c r="H130" s="302">
        <v>331682</v>
      </c>
      <c r="I130" s="92">
        <v>319377</v>
      </c>
      <c r="J130" s="43">
        <f t="shared" si="10"/>
        <v>103.85281344617803</v>
      </c>
      <c r="K130" s="302">
        <v>222839</v>
      </c>
      <c r="L130" s="92">
        <v>225191</v>
      </c>
      <c r="M130" s="43">
        <f t="shared" si="11"/>
        <v>98.95555328587733</v>
      </c>
      <c r="O130" s="302"/>
    </row>
    <row r="131" spans="1:15" s="120" customFormat="1" ht="12.75">
      <c r="A131" s="121" t="s">
        <v>80</v>
      </c>
      <c r="B131" s="26">
        <v>235921</v>
      </c>
      <c r="C131" s="26">
        <v>283311</v>
      </c>
      <c r="D131" s="43">
        <f t="shared" si="8"/>
        <v>83.27279915005064</v>
      </c>
      <c r="E131" s="302">
        <v>6235</v>
      </c>
      <c r="F131" s="302">
        <v>7774</v>
      </c>
      <c r="G131" s="43">
        <f t="shared" si="9"/>
        <v>80.20324157447904</v>
      </c>
      <c r="H131" s="302">
        <v>98685</v>
      </c>
      <c r="I131" s="92">
        <v>118828</v>
      </c>
      <c r="J131" s="43">
        <f t="shared" si="10"/>
        <v>83.04860807217155</v>
      </c>
      <c r="K131" s="302">
        <v>131001</v>
      </c>
      <c r="L131" s="92">
        <v>156709</v>
      </c>
      <c r="M131" s="43">
        <f t="shared" si="11"/>
        <v>83.59507111908059</v>
      </c>
      <c r="O131" s="302"/>
    </row>
    <row r="132" spans="1:15" s="120" customFormat="1" ht="12.75">
      <c r="A132" s="121" t="s">
        <v>81</v>
      </c>
      <c r="B132" s="26">
        <v>581628</v>
      </c>
      <c r="C132" s="26">
        <v>546164</v>
      </c>
      <c r="D132" s="43">
        <f t="shared" si="8"/>
        <v>106.4932877304253</v>
      </c>
      <c r="E132" s="302">
        <v>18513</v>
      </c>
      <c r="F132" s="302">
        <v>18909</v>
      </c>
      <c r="G132" s="43">
        <f t="shared" si="9"/>
        <v>97.90575916230367</v>
      </c>
      <c r="H132" s="302">
        <v>206446</v>
      </c>
      <c r="I132" s="92">
        <v>181795</v>
      </c>
      <c r="J132" s="43">
        <f t="shared" si="10"/>
        <v>113.55977887180616</v>
      </c>
      <c r="K132" s="302">
        <v>356669</v>
      </c>
      <c r="L132" s="92">
        <v>345460</v>
      </c>
      <c r="M132" s="43">
        <f t="shared" si="11"/>
        <v>103.24465929485324</v>
      </c>
      <c r="O132" s="302"/>
    </row>
    <row r="133" spans="1:15" s="120" customFormat="1" ht="12.75">
      <c r="A133" s="121" t="s">
        <v>82</v>
      </c>
      <c r="B133" s="26">
        <v>447025</v>
      </c>
      <c r="C133" s="26">
        <v>432573</v>
      </c>
      <c r="D133" s="43">
        <f t="shared" si="8"/>
        <v>103.34093898602087</v>
      </c>
      <c r="E133" s="302">
        <v>26923</v>
      </c>
      <c r="F133" s="302">
        <v>20815</v>
      </c>
      <c r="G133" s="43">
        <f t="shared" si="9"/>
        <v>129.34422291616622</v>
      </c>
      <c r="H133" s="302">
        <v>47511</v>
      </c>
      <c r="I133" s="92">
        <v>46293</v>
      </c>
      <c r="J133" s="43">
        <f t="shared" si="10"/>
        <v>102.63106733199403</v>
      </c>
      <c r="K133" s="302">
        <v>372591</v>
      </c>
      <c r="L133" s="92">
        <v>365465</v>
      </c>
      <c r="M133" s="43">
        <f t="shared" si="11"/>
        <v>101.94984471837247</v>
      </c>
      <c r="O133" s="302"/>
    </row>
    <row r="134" spans="1:15" s="120" customFormat="1" ht="12.75">
      <c r="A134" s="121" t="s">
        <v>83</v>
      </c>
      <c r="B134" s="26">
        <v>4275928</v>
      </c>
      <c r="C134" s="26">
        <v>4480552</v>
      </c>
      <c r="D134" s="43">
        <f t="shared" si="8"/>
        <v>95.43306271191587</v>
      </c>
      <c r="E134" s="302">
        <v>388917</v>
      </c>
      <c r="F134" s="302">
        <v>352820</v>
      </c>
      <c r="G134" s="43">
        <f t="shared" si="9"/>
        <v>110.23099597528486</v>
      </c>
      <c r="H134" s="302">
        <v>1394495</v>
      </c>
      <c r="I134" s="92">
        <v>1200564</v>
      </c>
      <c r="J134" s="43">
        <f t="shared" si="10"/>
        <v>116.15332460410275</v>
      </c>
      <c r="K134" s="302">
        <v>2492516</v>
      </c>
      <c r="L134" s="92">
        <v>2927168</v>
      </c>
      <c r="M134" s="43">
        <f t="shared" si="11"/>
        <v>85.15110851170824</v>
      </c>
      <c r="O134" s="302"/>
    </row>
    <row r="135" spans="1:15" s="120" customFormat="1" ht="12.75">
      <c r="A135" s="200" t="s">
        <v>115</v>
      </c>
      <c r="B135" s="26">
        <v>221549</v>
      </c>
      <c r="C135" s="26">
        <v>244306</v>
      </c>
      <c r="D135" s="43">
        <f t="shared" si="8"/>
        <v>90.68504252863212</v>
      </c>
      <c r="E135" s="302">
        <v>8364</v>
      </c>
      <c r="F135" s="302">
        <v>8838</v>
      </c>
      <c r="G135" s="43">
        <f t="shared" si="9"/>
        <v>94.6367956551256</v>
      </c>
      <c r="H135" s="302">
        <v>176935</v>
      </c>
      <c r="I135" s="92">
        <v>182508</v>
      </c>
      <c r="J135" s="43">
        <f t="shared" si="10"/>
        <v>96.94643522475728</v>
      </c>
      <c r="K135" s="302">
        <v>36250</v>
      </c>
      <c r="L135" s="92">
        <v>52960</v>
      </c>
      <c r="M135" s="43">
        <f t="shared" si="11"/>
        <v>68.44788519637461</v>
      </c>
      <c r="O135" s="302"/>
    </row>
    <row r="136" spans="1:15" s="120" customFormat="1" ht="12.75">
      <c r="A136" s="121" t="s">
        <v>84</v>
      </c>
      <c r="B136" s="26">
        <v>491824</v>
      </c>
      <c r="C136" s="26">
        <v>467007</v>
      </c>
      <c r="D136" s="43">
        <f t="shared" si="8"/>
        <v>105.31405310841166</v>
      </c>
      <c r="E136" s="302">
        <v>6816</v>
      </c>
      <c r="F136" s="302">
        <v>5812</v>
      </c>
      <c r="G136" s="43">
        <f t="shared" si="9"/>
        <v>117.27460426703372</v>
      </c>
      <c r="H136" s="302">
        <v>211658</v>
      </c>
      <c r="I136" s="92">
        <v>194090</v>
      </c>
      <c r="J136" s="43">
        <f t="shared" si="10"/>
        <v>109.05147096707712</v>
      </c>
      <c r="K136" s="302">
        <v>273350</v>
      </c>
      <c r="L136" s="92">
        <v>267105</v>
      </c>
      <c r="M136" s="43">
        <f t="shared" si="11"/>
        <v>102.3380318601299</v>
      </c>
      <c r="O136" s="302"/>
    </row>
    <row r="137" spans="1:15" s="120" customFormat="1" ht="12.75">
      <c r="A137" s="40" t="s">
        <v>116</v>
      </c>
      <c r="B137" s="26">
        <v>1617</v>
      </c>
      <c r="C137" s="26">
        <v>1001</v>
      </c>
      <c r="D137" s="43">
        <f t="shared" si="8"/>
        <v>161.53846153846155</v>
      </c>
      <c r="E137" s="302">
        <v>920</v>
      </c>
      <c r="F137" s="302">
        <v>20</v>
      </c>
      <c r="G137" s="43" t="s">
        <v>142</v>
      </c>
      <c r="H137" s="303" t="s">
        <v>85</v>
      </c>
      <c r="I137" s="135" t="s">
        <v>85</v>
      </c>
      <c r="J137" s="43" t="s">
        <v>85</v>
      </c>
      <c r="K137" s="302">
        <v>697</v>
      </c>
      <c r="L137" s="92">
        <v>981</v>
      </c>
      <c r="M137" s="43">
        <f t="shared" si="11"/>
        <v>71.0499490316004</v>
      </c>
      <c r="O137" s="302"/>
    </row>
    <row r="138" spans="1:15" s="120" customFormat="1" ht="12.75">
      <c r="A138" s="121" t="s">
        <v>86</v>
      </c>
      <c r="B138" s="26">
        <v>1005</v>
      </c>
      <c r="C138" s="26">
        <v>769</v>
      </c>
      <c r="D138" s="43">
        <f t="shared" si="8"/>
        <v>130.6892067620286</v>
      </c>
      <c r="E138" s="303" t="s">
        <v>85</v>
      </c>
      <c r="F138" s="303" t="s">
        <v>85</v>
      </c>
      <c r="G138" s="43" t="s">
        <v>85</v>
      </c>
      <c r="H138" s="303" t="s">
        <v>85</v>
      </c>
      <c r="I138" s="342" t="s">
        <v>85</v>
      </c>
      <c r="J138" s="43" t="s">
        <v>85</v>
      </c>
      <c r="K138" s="302">
        <v>1005</v>
      </c>
      <c r="L138" s="92">
        <v>769</v>
      </c>
      <c r="M138" s="43">
        <f t="shared" si="11"/>
        <v>130.6892067620286</v>
      </c>
      <c r="O138" s="302"/>
    </row>
    <row r="139" spans="1:15" s="120" customFormat="1" ht="12.75">
      <c r="A139" s="168" t="s">
        <v>87</v>
      </c>
      <c r="B139" s="94">
        <v>79443</v>
      </c>
      <c r="C139" s="94">
        <v>71061</v>
      </c>
      <c r="D139" s="45">
        <f t="shared" si="8"/>
        <v>111.79549964115337</v>
      </c>
      <c r="E139" s="344">
        <v>6952</v>
      </c>
      <c r="F139" s="344">
        <v>7941</v>
      </c>
      <c r="G139" s="45">
        <f t="shared" si="9"/>
        <v>87.54564916257398</v>
      </c>
      <c r="H139" s="344">
        <v>11833</v>
      </c>
      <c r="I139" s="136">
        <v>10863</v>
      </c>
      <c r="J139" s="45">
        <f t="shared" si="10"/>
        <v>108.92939335358557</v>
      </c>
      <c r="K139" s="344">
        <v>60658</v>
      </c>
      <c r="L139" s="136">
        <v>52257</v>
      </c>
      <c r="M139" s="45">
        <f t="shared" si="11"/>
        <v>116.07631513481446</v>
      </c>
      <c r="O139" s="302"/>
    </row>
    <row r="140" spans="2:14" s="256" customFormat="1" ht="12.75">
      <c r="B140" s="201"/>
      <c r="C140" s="201"/>
      <c r="D140" s="201"/>
      <c r="E140" s="266"/>
      <c r="F140" s="201"/>
      <c r="G140" s="201"/>
      <c r="H140" s="201"/>
      <c r="I140" s="201"/>
      <c r="J140" s="201"/>
      <c r="K140" s="201"/>
      <c r="L140" s="200"/>
      <c r="M140" s="200"/>
      <c r="N140" s="200"/>
    </row>
    <row r="142" spans="1:13" ht="15" customHeight="1">
      <c r="A142" s="455" t="s">
        <v>215</v>
      </c>
      <c r="B142" s="455"/>
      <c r="C142" s="455"/>
      <c r="D142" s="455"/>
      <c r="E142" s="455"/>
      <c r="F142" s="455"/>
      <c r="G142" s="455"/>
      <c r="H142" s="455"/>
      <c r="I142" s="455"/>
      <c r="J142" s="455"/>
      <c r="K142" s="455"/>
      <c r="L142" s="455"/>
      <c r="M142" s="455"/>
    </row>
    <row r="143" spans="2:13" ht="12.75">
      <c r="B143" s="267"/>
      <c r="C143" s="267"/>
      <c r="D143" s="267"/>
      <c r="E143" s="267"/>
      <c r="F143" s="267"/>
      <c r="G143" s="267"/>
      <c r="H143" s="267"/>
      <c r="I143" s="267"/>
      <c r="J143" s="267"/>
      <c r="K143" s="267"/>
      <c r="L143" s="267"/>
      <c r="M143" s="268" t="s">
        <v>102</v>
      </c>
    </row>
    <row r="144" spans="1:13" ht="23.25" customHeight="1">
      <c r="A144" s="396"/>
      <c r="B144" s="415" t="s">
        <v>154</v>
      </c>
      <c r="C144" s="415"/>
      <c r="D144" s="415"/>
      <c r="E144" s="415" t="s">
        <v>155</v>
      </c>
      <c r="F144" s="415"/>
      <c r="G144" s="416"/>
      <c r="H144" s="416"/>
      <c r="I144" s="416"/>
      <c r="J144" s="416"/>
      <c r="K144" s="416"/>
      <c r="L144" s="416"/>
      <c r="M144" s="417"/>
    </row>
    <row r="145" spans="1:13" ht="27.75" customHeight="1">
      <c r="A145" s="397"/>
      <c r="B145" s="415"/>
      <c r="C145" s="415"/>
      <c r="D145" s="415"/>
      <c r="E145" s="415" t="s">
        <v>156</v>
      </c>
      <c r="F145" s="415"/>
      <c r="G145" s="415"/>
      <c r="H145" s="415" t="s">
        <v>157</v>
      </c>
      <c r="I145" s="415"/>
      <c r="J145" s="415"/>
      <c r="K145" s="415" t="s">
        <v>158</v>
      </c>
      <c r="L145" s="415"/>
      <c r="M145" s="418"/>
    </row>
    <row r="146" spans="1:13" ht="54.75" customHeight="1">
      <c r="A146" s="414"/>
      <c r="B146" s="34" t="s">
        <v>159</v>
      </c>
      <c r="C146" s="34" t="s">
        <v>160</v>
      </c>
      <c r="D146" s="34" t="s">
        <v>161</v>
      </c>
      <c r="E146" s="34" t="s">
        <v>159</v>
      </c>
      <c r="F146" s="34" t="s">
        <v>160</v>
      </c>
      <c r="G146" s="34" t="s">
        <v>161</v>
      </c>
      <c r="H146" s="34" t="s">
        <v>159</v>
      </c>
      <c r="I146" s="34" t="s">
        <v>160</v>
      </c>
      <c r="J146" s="34" t="s">
        <v>161</v>
      </c>
      <c r="K146" s="34" t="s">
        <v>159</v>
      </c>
      <c r="L146" s="34" t="s">
        <v>160</v>
      </c>
      <c r="M146" s="210" t="s">
        <v>161</v>
      </c>
    </row>
    <row r="147" spans="1:15" ht="12.75">
      <c r="A147" s="265" t="s">
        <v>70</v>
      </c>
      <c r="B147" s="26">
        <v>2262676</v>
      </c>
      <c r="C147" s="26">
        <v>2281513</v>
      </c>
      <c r="D147" s="314">
        <f>B147/C147%</f>
        <v>99.17436367883943</v>
      </c>
      <c r="E147" s="26">
        <v>22772</v>
      </c>
      <c r="F147" s="92">
        <v>22357</v>
      </c>
      <c r="G147" s="314">
        <f>E147/F147%</f>
        <v>101.85624189291944</v>
      </c>
      <c r="H147" s="26">
        <v>745559</v>
      </c>
      <c r="I147" s="92">
        <v>713973</v>
      </c>
      <c r="J147" s="314">
        <f>H147/I147%</f>
        <v>104.42397681705052</v>
      </c>
      <c r="K147" s="26">
        <v>1494345</v>
      </c>
      <c r="L147" s="92">
        <v>1545183</v>
      </c>
      <c r="M147" s="314">
        <f>K147/L147%</f>
        <v>96.70990426376682</v>
      </c>
      <c r="O147" s="302"/>
    </row>
    <row r="148" spans="1:15" s="253" customFormat="1" ht="12.75">
      <c r="A148" s="200" t="s">
        <v>117</v>
      </c>
      <c r="B148" s="26">
        <v>142444</v>
      </c>
      <c r="C148" s="26">
        <v>134461</v>
      </c>
      <c r="D148" s="43">
        <f aca="true" t="shared" si="12" ref="D148:D167">B148/C148%</f>
        <v>105.93703750529895</v>
      </c>
      <c r="E148" s="119">
        <v>512</v>
      </c>
      <c r="F148" s="92">
        <v>265</v>
      </c>
      <c r="G148" s="43">
        <f aca="true" t="shared" si="13" ref="G148:G166">E148/F148%</f>
        <v>193.20754716981133</v>
      </c>
      <c r="H148" s="119">
        <v>65383</v>
      </c>
      <c r="I148" s="92">
        <v>60802</v>
      </c>
      <c r="J148" s="43">
        <f aca="true" t="shared" si="14" ref="J148:J167">H148/I148%</f>
        <v>107.53429163514359</v>
      </c>
      <c r="K148" s="119">
        <v>76549</v>
      </c>
      <c r="L148" s="92">
        <v>73394</v>
      </c>
      <c r="M148" s="43">
        <f aca="true" t="shared" si="15" ref="M148:M167">K148/L148%</f>
        <v>104.29871651633648</v>
      </c>
      <c r="O148" s="302"/>
    </row>
    <row r="149" spans="1:15" ht="12.75">
      <c r="A149" s="121" t="s">
        <v>71</v>
      </c>
      <c r="B149" s="26">
        <v>41273</v>
      </c>
      <c r="C149" s="26">
        <v>39053</v>
      </c>
      <c r="D149" s="43">
        <f t="shared" si="12"/>
        <v>105.6845824904617</v>
      </c>
      <c r="E149" s="119">
        <v>1812</v>
      </c>
      <c r="F149" s="92">
        <v>2347</v>
      </c>
      <c r="G149" s="43">
        <f t="shared" si="13"/>
        <v>77.2049424797614</v>
      </c>
      <c r="H149" s="119">
        <v>4946</v>
      </c>
      <c r="I149" s="92">
        <v>3868</v>
      </c>
      <c r="J149" s="43">
        <f t="shared" si="14"/>
        <v>127.86970010341261</v>
      </c>
      <c r="K149" s="119">
        <v>34515</v>
      </c>
      <c r="L149" s="92">
        <v>32838</v>
      </c>
      <c r="M149" s="43">
        <f t="shared" si="15"/>
        <v>105.10688836104514</v>
      </c>
      <c r="O149" s="302"/>
    </row>
    <row r="150" spans="1:15" ht="12.75">
      <c r="A150" s="121" t="s">
        <v>72</v>
      </c>
      <c r="B150" s="26">
        <v>162870</v>
      </c>
      <c r="C150" s="26">
        <v>164139</v>
      </c>
      <c r="D150" s="43">
        <f t="shared" si="12"/>
        <v>99.22687478295833</v>
      </c>
      <c r="E150" s="119">
        <v>948</v>
      </c>
      <c r="F150" s="92">
        <v>1102</v>
      </c>
      <c r="G150" s="43">
        <f t="shared" si="13"/>
        <v>86.02540834845735</v>
      </c>
      <c r="H150" s="119">
        <v>47439</v>
      </c>
      <c r="I150" s="92">
        <v>44636</v>
      </c>
      <c r="J150" s="43">
        <f t="shared" si="14"/>
        <v>106.27968455954834</v>
      </c>
      <c r="K150" s="119">
        <v>114483</v>
      </c>
      <c r="L150" s="92">
        <v>118401</v>
      </c>
      <c r="M150" s="43">
        <f t="shared" si="15"/>
        <v>96.69090632680468</v>
      </c>
      <c r="O150" s="302"/>
    </row>
    <row r="151" spans="1:15" s="253" customFormat="1" ht="12.75">
      <c r="A151" s="121" t="s">
        <v>73</v>
      </c>
      <c r="B151" s="26">
        <v>156713</v>
      </c>
      <c r="C151" s="26">
        <v>136808</v>
      </c>
      <c r="D151" s="43">
        <f t="shared" si="12"/>
        <v>114.54958774340682</v>
      </c>
      <c r="E151" s="119">
        <v>1803</v>
      </c>
      <c r="F151" s="92">
        <v>1936</v>
      </c>
      <c r="G151" s="43">
        <f t="shared" si="13"/>
        <v>93.1301652892562</v>
      </c>
      <c r="H151" s="119">
        <v>55421</v>
      </c>
      <c r="I151" s="92">
        <v>45187</v>
      </c>
      <c r="J151" s="43">
        <f t="shared" si="14"/>
        <v>122.64810675636798</v>
      </c>
      <c r="K151" s="119">
        <v>99489</v>
      </c>
      <c r="L151" s="92">
        <v>89685</v>
      </c>
      <c r="M151" s="43">
        <f t="shared" si="15"/>
        <v>110.93159391202542</v>
      </c>
      <c r="O151" s="302"/>
    </row>
    <row r="152" spans="1:15" ht="12.75">
      <c r="A152" s="121" t="s">
        <v>74</v>
      </c>
      <c r="B152" s="26">
        <v>124862</v>
      </c>
      <c r="C152" s="26">
        <v>118799</v>
      </c>
      <c r="D152" s="43">
        <f t="shared" si="12"/>
        <v>105.10357831294876</v>
      </c>
      <c r="E152" s="133">
        <v>611</v>
      </c>
      <c r="F152" s="92">
        <v>332</v>
      </c>
      <c r="G152" s="43">
        <f t="shared" si="13"/>
        <v>184.03614457831327</v>
      </c>
      <c r="H152" s="133">
        <v>43216</v>
      </c>
      <c r="I152" s="92">
        <v>42295</v>
      </c>
      <c r="J152" s="43">
        <f t="shared" si="14"/>
        <v>102.17756235961699</v>
      </c>
      <c r="K152" s="133">
        <v>81035</v>
      </c>
      <c r="L152" s="92">
        <v>76172</v>
      </c>
      <c r="M152" s="43">
        <f t="shared" si="15"/>
        <v>106.38423567715171</v>
      </c>
      <c r="O152" s="302"/>
    </row>
    <row r="153" spans="1:15" ht="12.75">
      <c r="A153" s="121" t="s">
        <v>75</v>
      </c>
      <c r="B153" s="26">
        <v>198099</v>
      </c>
      <c r="C153" s="26">
        <v>195691</v>
      </c>
      <c r="D153" s="43">
        <f t="shared" si="12"/>
        <v>101.23051136741087</v>
      </c>
      <c r="E153" s="133">
        <v>1073</v>
      </c>
      <c r="F153" s="92">
        <v>675</v>
      </c>
      <c r="G153" s="43">
        <f t="shared" si="13"/>
        <v>158.96296296296296</v>
      </c>
      <c r="H153" s="133">
        <v>70540</v>
      </c>
      <c r="I153" s="92">
        <v>71217</v>
      </c>
      <c r="J153" s="43">
        <f t="shared" si="14"/>
        <v>99.04938427622619</v>
      </c>
      <c r="K153" s="133">
        <v>126486</v>
      </c>
      <c r="L153" s="92">
        <v>123799</v>
      </c>
      <c r="M153" s="43">
        <f t="shared" si="15"/>
        <v>102.17045371933537</v>
      </c>
      <c r="O153" s="302"/>
    </row>
    <row r="154" spans="1:15" ht="12.75">
      <c r="A154" s="121" t="s">
        <v>76</v>
      </c>
      <c r="B154" s="26">
        <v>241351</v>
      </c>
      <c r="C154" s="26">
        <v>250481</v>
      </c>
      <c r="D154" s="43">
        <f t="shared" si="12"/>
        <v>96.35501295507444</v>
      </c>
      <c r="E154" s="133" t="s">
        <v>120</v>
      </c>
      <c r="F154" s="92">
        <v>1</v>
      </c>
      <c r="G154" s="43" t="s">
        <v>128</v>
      </c>
      <c r="H154" s="133">
        <v>102134</v>
      </c>
      <c r="I154" s="92">
        <v>94304</v>
      </c>
      <c r="J154" s="43">
        <f t="shared" si="14"/>
        <v>108.30293518832711</v>
      </c>
      <c r="K154" s="133">
        <v>139216</v>
      </c>
      <c r="L154" s="92">
        <v>156176</v>
      </c>
      <c r="M154" s="43">
        <f t="shared" si="15"/>
        <v>89.1404569203975</v>
      </c>
      <c r="O154" s="302"/>
    </row>
    <row r="155" spans="1:15" s="253" customFormat="1" ht="12.75">
      <c r="A155" s="40" t="s">
        <v>118</v>
      </c>
      <c r="B155" s="26">
        <v>241411</v>
      </c>
      <c r="C155" s="26">
        <v>239282</v>
      </c>
      <c r="D155" s="43">
        <f t="shared" si="12"/>
        <v>100.88974515425313</v>
      </c>
      <c r="E155" s="133">
        <v>1631</v>
      </c>
      <c r="F155" s="92">
        <v>1154</v>
      </c>
      <c r="G155" s="43">
        <f t="shared" si="13"/>
        <v>141.33448873483536</v>
      </c>
      <c r="H155" s="133">
        <v>86505</v>
      </c>
      <c r="I155" s="92">
        <v>84795</v>
      </c>
      <c r="J155" s="43">
        <f t="shared" si="14"/>
        <v>102.01662833893508</v>
      </c>
      <c r="K155" s="133">
        <v>153275</v>
      </c>
      <c r="L155" s="92">
        <v>153333</v>
      </c>
      <c r="M155" s="43">
        <f t="shared" si="15"/>
        <v>99.96217383081267</v>
      </c>
      <c r="O155" s="302"/>
    </row>
    <row r="156" spans="1:15" s="120" customFormat="1" ht="12.75">
      <c r="A156" s="121" t="s">
        <v>77</v>
      </c>
      <c r="B156" s="26">
        <v>153030</v>
      </c>
      <c r="C156" s="26">
        <v>146611</v>
      </c>
      <c r="D156" s="43">
        <f t="shared" si="12"/>
        <v>104.37825265498496</v>
      </c>
      <c r="E156" s="133">
        <v>677</v>
      </c>
      <c r="F156" s="92">
        <v>571</v>
      </c>
      <c r="G156" s="43">
        <f t="shared" si="13"/>
        <v>118.56392294220666</v>
      </c>
      <c r="H156" s="133">
        <v>77502</v>
      </c>
      <c r="I156" s="92">
        <v>71299</v>
      </c>
      <c r="J156" s="43">
        <f t="shared" si="14"/>
        <v>108.6999817669252</v>
      </c>
      <c r="K156" s="133">
        <v>74851</v>
      </c>
      <c r="L156" s="92">
        <v>74741</v>
      </c>
      <c r="M156" s="43">
        <f t="shared" si="15"/>
        <v>100.14717491069159</v>
      </c>
      <c r="O156" s="302"/>
    </row>
    <row r="157" spans="1:15" ht="12.75">
      <c r="A157" s="121" t="s">
        <v>78</v>
      </c>
      <c r="B157" s="26">
        <v>65584</v>
      </c>
      <c r="C157" s="26">
        <v>68796</v>
      </c>
      <c r="D157" s="43">
        <f t="shared" si="12"/>
        <v>95.33112390255246</v>
      </c>
      <c r="E157" s="133">
        <v>1623</v>
      </c>
      <c r="F157" s="92">
        <v>1660</v>
      </c>
      <c r="G157" s="43">
        <f t="shared" si="13"/>
        <v>97.7710843373494</v>
      </c>
      <c r="H157" s="133">
        <v>15431</v>
      </c>
      <c r="I157" s="92">
        <v>15131</v>
      </c>
      <c r="J157" s="43">
        <f t="shared" si="14"/>
        <v>101.98268455488731</v>
      </c>
      <c r="K157" s="133">
        <v>48530</v>
      </c>
      <c r="L157" s="92">
        <v>52005</v>
      </c>
      <c r="M157" s="43">
        <f t="shared" si="15"/>
        <v>93.31795019709644</v>
      </c>
      <c r="O157" s="302"/>
    </row>
    <row r="158" spans="1:15" ht="12.75">
      <c r="A158" s="121" t="s">
        <v>79</v>
      </c>
      <c r="B158" s="26">
        <v>153091</v>
      </c>
      <c r="C158" s="26">
        <v>149690</v>
      </c>
      <c r="D158" s="43">
        <f t="shared" si="12"/>
        <v>102.27202885964326</v>
      </c>
      <c r="E158" s="133">
        <v>199</v>
      </c>
      <c r="F158" s="92">
        <v>196</v>
      </c>
      <c r="G158" s="43">
        <f t="shared" si="13"/>
        <v>101.53061224489797</v>
      </c>
      <c r="H158" s="133">
        <v>22438</v>
      </c>
      <c r="I158" s="92">
        <v>25910</v>
      </c>
      <c r="J158" s="43">
        <f t="shared" si="14"/>
        <v>86.59976842917791</v>
      </c>
      <c r="K158" s="133">
        <v>130454</v>
      </c>
      <c r="L158" s="92">
        <v>123584</v>
      </c>
      <c r="M158" s="43">
        <f t="shared" si="15"/>
        <v>105.55897203521492</v>
      </c>
      <c r="O158" s="302"/>
    </row>
    <row r="159" spans="1:15" ht="12.75">
      <c r="A159" s="121" t="s">
        <v>80</v>
      </c>
      <c r="B159" s="26">
        <v>75068</v>
      </c>
      <c r="C159" s="26">
        <v>87529</v>
      </c>
      <c r="D159" s="43">
        <f t="shared" si="12"/>
        <v>85.7635755006912</v>
      </c>
      <c r="E159" s="133">
        <v>257</v>
      </c>
      <c r="F159" s="92">
        <v>322</v>
      </c>
      <c r="G159" s="43">
        <f t="shared" si="13"/>
        <v>79.81366459627328</v>
      </c>
      <c r="H159" s="133">
        <v>26901</v>
      </c>
      <c r="I159" s="92">
        <v>29725</v>
      </c>
      <c r="J159" s="43">
        <f t="shared" si="14"/>
        <v>90.4995794785534</v>
      </c>
      <c r="K159" s="133">
        <v>47910</v>
      </c>
      <c r="L159" s="92">
        <v>57482</v>
      </c>
      <c r="M159" s="43">
        <f t="shared" si="15"/>
        <v>83.3478306252392</v>
      </c>
      <c r="O159" s="302"/>
    </row>
    <row r="160" spans="1:15" ht="12.75">
      <c r="A160" s="121" t="s">
        <v>81</v>
      </c>
      <c r="B160" s="26">
        <v>75413</v>
      </c>
      <c r="C160" s="26">
        <v>71640</v>
      </c>
      <c r="D160" s="43">
        <f t="shared" si="12"/>
        <v>105.26661083193747</v>
      </c>
      <c r="E160" s="133">
        <v>5272</v>
      </c>
      <c r="F160" s="92">
        <v>4654</v>
      </c>
      <c r="G160" s="43">
        <f t="shared" si="13"/>
        <v>113.27889987107865</v>
      </c>
      <c r="H160" s="133">
        <v>22969</v>
      </c>
      <c r="I160" s="92">
        <v>21009</v>
      </c>
      <c r="J160" s="43">
        <f t="shared" si="14"/>
        <v>109.32933504688467</v>
      </c>
      <c r="K160" s="133">
        <v>47172</v>
      </c>
      <c r="L160" s="92">
        <v>45977</v>
      </c>
      <c r="M160" s="43">
        <f t="shared" si="15"/>
        <v>102.59912564978141</v>
      </c>
      <c r="O160" s="302"/>
    </row>
    <row r="161" spans="1:15" ht="12.75">
      <c r="A161" s="121" t="s">
        <v>82</v>
      </c>
      <c r="B161" s="26">
        <v>16172</v>
      </c>
      <c r="C161" s="26">
        <v>15376</v>
      </c>
      <c r="D161" s="43">
        <f t="shared" si="12"/>
        <v>105.17689906347556</v>
      </c>
      <c r="E161" s="133">
        <v>496</v>
      </c>
      <c r="F161" s="92">
        <v>332</v>
      </c>
      <c r="G161" s="43">
        <f t="shared" si="13"/>
        <v>149.3975903614458</v>
      </c>
      <c r="H161" s="133">
        <v>693</v>
      </c>
      <c r="I161" s="92">
        <v>514</v>
      </c>
      <c r="J161" s="43">
        <f t="shared" si="14"/>
        <v>134.82490272373542</v>
      </c>
      <c r="K161" s="133">
        <v>14983</v>
      </c>
      <c r="L161" s="92">
        <v>14530</v>
      </c>
      <c r="M161" s="43">
        <f t="shared" si="15"/>
        <v>103.11768754301444</v>
      </c>
      <c r="O161" s="302"/>
    </row>
    <row r="162" spans="1:15" ht="12.75">
      <c r="A162" s="121" t="s">
        <v>83</v>
      </c>
      <c r="B162" s="26">
        <v>254157</v>
      </c>
      <c r="C162" s="26">
        <v>296362</v>
      </c>
      <c r="D162" s="43">
        <f t="shared" si="12"/>
        <v>85.75897044830309</v>
      </c>
      <c r="E162" s="133">
        <v>5415</v>
      </c>
      <c r="F162" s="92">
        <v>5849</v>
      </c>
      <c r="G162" s="43">
        <f t="shared" si="13"/>
        <v>92.57992819285347</v>
      </c>
      <c r="H162" s="133">
        <v>40264</v>
      </c>
      <c r="I162" s="92">
        <v>36921</v>
      </c>
      <c r="J162" s="43">
        <f t="shared" si="14"/>
        <v>109.0544676471385</v>
      </c>
      <c r="K162" s="133">
        <v>208478</v>
      </c>
      <c r="L162" s="92">
        <v>253592</v>
      </c>
      <c r="M162" s="43">
        <f t="shared" si="15"/>
        <v>82.21000662481467</v>
      </c>
      <c r="O162" s="302"/>
    </row>
    <row r="163" spans="1:15" s="254" customFormat="1" ht="12.75">
      <c r="A163" s="200" t="s">
        <v>115</v>
      </c>
      <c r="B163" s="26">
        <v>45130</v>
      </c>
      <c r="C163" s="26">
        <v>55313</v>
      </c>
      <c r="D163" s="43">
        <f t="shared" si="12"/>
        <v>81.5902229132392</v>
      </c>
      <c r="E163" s="133" t="s">
        <v>120</v>
      </c>
      <c r="F163" s="92">
        <v>180</v>
      </c>
      <c r="G163" s="43" t="s">
        <v>128</v>
      </c>
      <c r="H163" s="133">
        <v>29485</v>
      </c>
      <c r="I163" s="92">
        <v>32705</v>
      </c>
      <c r="J163" s="43">
        <f t="shared" si="14"/>
        <v>90.15441064057484</v>
      </c>
      <c r="K163" s="133">
        <v>15433</v>
      </c>
      <c r="L163" s="92">
        <v>22428</v>
      </c>
      <c r="M163" s="43">
        <f t="shared" si="15"/>
        <v>68.81130729445336</v>
      </c>
      <c r="O163" s="302"/>
    </row>
    <row r="164" spans="1:15" s="253" customFormat="1" ht="12.75">
      <c r="A164" s="121" t="s">
        <v>84</v>
      </c>
      <c r="B164" s="26">
        <v>112017</v>
      </c>
      <c r="C164" s="26">
        <v>107523</v>
      </c>
      <c r="D164" s="43">
        <f t="shared" si="12"/>
        <v>104.17957088250886</v>
      </c>
      <c r="E164" s="133">
        <v>216</v>
      </c>
      <c r="F164" s="92">
        <v>501</v>
      </c>
      <c r="G164" s="43">
        <f t="shared" si="13"/>
        <v>43.11377245508982</v>
      </c>
      <c r="H164" s="133">
        <v>34282</v>
      </c>
      <c r="I164" s="92">
        <v>33645</v>
      </c>
      <c r="J164" s="43">
        <f t="shared" si="14"/>
        <v>101.89329766681529</v>
      </c>
      <c r="K164" s="133">
        <v>77519</v>
      </c>
      <c r="L164" s="92">
        <v>73377</v>
      </c>
      <c r="M164" s="43">
        <f t="shared" si="15"/>
        <v>105.64482058410674</v>
      </c>
      <c r="O164" s="302"/>
    </row>
    <row r="165" spans="1:15" ht="12.75">
      <c r="A165" s="40" t="s">
        <v>116</v>
      </c>
      <c r="B165" s="26">
        <v>140</v>
      </c>
      <c r="C165" s="26">
        <v>116</v>
      </c>
      <c r="D165" s="43">
        <f t="shared" si="12"/>
        <v>120.68965517241381</v>
      </c>
      <c r="E165" s="133" t="s">
        <v>85</v>
      </c>
      <c r="F165" s="135" t="s">
        <v>85</v>
      </c>
      <c r="G165" s="43" t="s">
        <v>85</v>
      </c>
      <c r="H165" s="133" t="s">
        <v>85</v>
      </c>
      <c r="I165" s="135" t="s">
        <v>85</v>
      </c>
      <c r="J165" s="43" t="s">
        <v>85</v>
      </c>
      <c r="K165" s="133">
        <v>140</v>
      </c>
      <c r="L165" s="92">
        <v>116</v>
      </c>
      <c r="M165" s="43">
        <f t="shared" si="15"/>
        <v>120.68965517241381</v>
      </c>
      <c r="O165" s="302"/>
    </row>
    <row r="166" spans="1:15" ht="12.75">
      <c r="A166" s="121" t="s">
        <v>86</v>
      </c>
      <c r="B166" s="26">
        <v>743</v>
      </c>
      <c r="C166" s="26">
        <v>725</v>
      </c>
      <c r="D166" s="43">
        <f t="shared" si="12"/>
        <v>102.48275862068965</v>
      </c>
      <c r="E166" s="133">
        <v>14</v>
      </c>
      <c r="F166" s="92">
        <v>14</v>
      </c>
      <c r="G166" s="43">
        <f t="shared" si="13"/>
        <v>99.99999999999999</v>
      </c>
      <c r="H166" s="133" t="s">
        <v>85</v>
      </c>
      <c r="I166" s="135" t="s">
        <v>85</v>
      </c>
      <c r="J166" s="43" t="s">
        <v>85</v>
      </c>
      <c r="K166" s="133">
        <v>729</v>
      </c>
      <c r="L166" s="92">
        <v>711</v>
      </c>
      <c r="M166" s="43">
        <f t="shared" si="15"/>
        <v>102.53164556962025</v>
      </c>
      <c r="O166" s="302"/>
    </row>
    <row r="167" spans="1:15" ht="12.75">
      <c r="A167" s="168" t="s">
        <v>87</v>
      </c>
      <c r="B167" s="94">
        <v>3108</v>
      </c>
      <c r="C167" s="94">
        <v>3118</v>
      </c>
      <c r="D167" s="45">
        <f t="shared" si="12"/>
        <v>99.67928159076331</v>
      </c>
      <c r="E167" s="134" t="s">
        <v>85</v>
      </c>
      <c r="F167" s="136">
        <v>266</v>
      </c>
      <c r="G167" s="45" t="s">
        <v>85</v>
      </c>
      <c r="H167" s="134">
        <v>10</v>
      </c>
      <c r="I167" s="136">
        <v>10</v>
      </c>
      <c r="J167" s="45">
        <f t="shared" si="14"/>
        <v>100</v>
      </c>
      <c r="K167" s="134">
        <v>3098</v>
      </c>
      <c r="L167" s="136">
        <v>2842</v>
      </c>
      <c r="M167" s="45">
        <f t="shared" si="15"/>
        <v>109.00774102744545</v>
      </c>
      <c r="O167" s="302"/>
    </row>
    <row r="168" spans="1:15" ht="12.75">
      <c r="A168" s="121"/>
      <c r="B168" s="26"/>
      <c r="C168" s="26"/>
      <c r="D168" s="27"/>
      <c r="E168" s="92"/>
      <c r="F168" s="93"/>
      <c r="G168" s="27"/>
      <c r="H168" s="92"/>
      <c r="I168" s="93"/>
      <c r="J168" s="27"/>
      <c r="K168" s="92"/>
      <c r="L168" s="93"/>
      <c r="M168" s="27"/>
      <c r="O168" s="92"/>
    </row>
    <row r="170" spans="1:13" ht="12" customHeight="1">
      <c r="A170" s="448" t="s">
        <v>216</v>
      </c>
      <c r="B170" s="448"/>
      <c r="C170" s="448"/>
      <c r="D170" s="448"/>
      <c r="E170" s="448"/>
      <c r="F170" s="448"/>
      <c r="G170" s="448"/>
      <c r="H170" s="448"/>
      <c r="I170" s="448"/>
      <c r="J170" s="448"/>
      <c r="K170" s="448"/>
      <c r="L170" s="448"/>
      <c r="M170" s="448"/>
    </row>
    <row r="171" spans="1:13" ht="12.75">
      <c r="A171" s="269"/>
      <c r="B171" s="269"/>
      <c r="C171" s="269"/>
      <c r="D171" s="269"/>
      <c r="E171" s="269"/>
      <c r="F171" s="269"/>
      <c r="G171" s="269"/>
      <c r="H171" s="269"/>
      <c r="I171" s="269"/>
      <c r="J171" s="269"/>
      <c r="K171" s="269"/>
      <c r="L171" s="269"/>
      <c r="M171" s="268" t="s">
        <v>102</v>
      </c>
    </row>
    <row r="172" spans="1:13" ht="23.25" customHeight="1">
      <c r="A172" s="396"/>
      <c r="B172" s="415" t="s">
        <v>154</v>
      </c>
      <c r="C172" s="415"/>
      <c r="D172" s="415"/>
      <c r="E172" s="415" t="s">
        <v>155</v>
      </c>
      <c r="F172" s="415"/>
      <c r="G172" s="416"/>
      <c r="H172" s="416"/>
      <c r="I172" s="416"/>
      <c r="J172" s="416"/>
      <c r="K172" s="416"/>
      <c r="L172" s="416"/>
      <c r="M172" s="417"/>
    </row>
    <row r="173" spans="1:13" ht="23.25" customHeight="1">
      <c r="A173" s="397"/>
      <c r="B173" s="415"/>
      <c r="C173" s="415"/>
      <c r="D173" s="415"/>
      <c r="E173" s="415" t="s">
        <v>156</v>
      </c>
      <c r="F173" s="415"/>
      <c r="G173" s="415"/>
      <c r="H173" s="415" t="s">
        <v>157</v>
      </c>
      <c r="I173" s="415"/>
      <c r="J173" s="415"/>
      <c r="K173" s="415" t="s">
        <v>158</v>
      </c>
      <c r="L173" s="415"/>
      <c r="M173" s="418"/>
    </row>
    <row r="174" spans="1:13" ht="52.5" customHeight="1">
      <c r="A174" s="414"/>
      <c r="B174" s="34" t="s">
        <v>159</v>
      </c>
      <c r="C174" s="34" t="s">
        <v>160</v>
      </c>
      <c r="D174" s="34" t="s">
        <v>161</v>
      </c>
      <c r="E174" s="34" t="s">
        <v>159</v>
      </c>
      <c r="F174" s="34" t="s">
        <v>160</v>
      </c>
      <c r="G174" s="34" t="s">
        <v>161</v>
      </c>
      <c r="H174" s="34" t="s">
        <v>159</v>
      </c>
      <c r="I174" s="34" t="s">
        <v>160</v>
      </c>
      <c r="J174" s="34" t="s">
        <v>161</v>
      </c>
      <c r="K174" s="34" t="s">
        <v>159</v>
      </c>
      <c r="L174" s="34" t="s">
        <v>160</v>
      </c>
      <c r="M174" s="210" t="s">
        <v>161</v>
      </c>
    </row>
    <row r="175" spans="1:18" ht="12.75">
      <c r="A175" s="265" t="s">
        <v>70</v>
      </c>
      <c r="B175" s="242">
        <v>706519</v>
      </c>
      <c r="C175" s="242">
        <v>776117</v>
      </c>
      <c r="D175" s="314">
        <f>B175/C175%</f>
        <v>91.03253761997225</v>
      </c>
      <c r="E175" s="131">
        <v>229659</v>
      </c>
      <c r="F175" s="26">
        <v>259385</v>
      </c>
      <c r="G175" s="314">
        <f>E175/F175%</f>
        <v>88.53981533242091</v>
      </c>
      <c r="H175" s="131">
        <v>68603</v>
      </c>
      <c r="I175" s="92">
        <v>81743</v>
      </c>
      <c r="J175" s="314">
        <f>H175/I175%</f>
        <v>83.92522907160247</v>
      </c>
      <c r="K175" s="131">
        <v>408257</v>
      </c>
      <c r="L175" s="92">
        <v>434989</v>
      </c>
      <c r="M175" s="314">
        <f>K175/L175%</f>
        <v>93.85455724167737</v>
      </c>
      <c r="O175" s="302"/>
      <c r="P175" s="302"/>
      <c r="Q175" s="302"/>
      <c r="R175" s="302"/>
    </row>
    <row r="176" spans="1:18" s="253" customFormat="1" ht="12.75">
      <c r="A176" s="200" t="s">
        <v>117</v>
      </c>
      <c r="B176" s="242">
        <v>11049</v>
      </c>
      <c r="C176" s="242">
        <v>11193</v>
      </c>
      <c r="D176" s="43">
        <f aca="true" t="shared" si="16" ref="D176:D195">B176/C176%</f>
        <v>98.7134816403109</v>
      </c>
      <c r="E176" s="303" t="s">
        <v>85</v>
      </c>
      <c r="F176" s="302" t="s">
        <v>85</v>
      </c>
      <c r="G176" s="43" t="s">
        <v>85</v>
      </c>
      <c r="H176" s="302">
        <v>865</v>
      </c>
      <c r="I176" s="92">
        <v>776</v>
      </c>
      <c r="J176" s="43">
        <f aca="true" t="shared" si="17" ref="J176:J195">H176/I176%</f>
        <v>111.46907216494846</v>
      </c>
      <c r="K176" s="302">
        <v>10184</v>
      </c>
      <c r="L176" s="92">
        <v>10417</v>
      </c>
      <c r="M176" s="43">
        <f aca="true" t="shared" si="18" ref="M176:M195">K176/L176%</f>
        <v>97.76327157530959</v>
      </c>
      <c r="O176" s="302"/>
      <c r="P176" s="303"/>
      <c r="Q176" s="302"/>
      <c r="R176" s="302"/>
    </row>
    <row r="177" spans="1:18" ht="12.75">
      <c r="A177" s="121" t="s">
        <v>71</v>
      </c>
      <c r="B177" s="242">
        <v>71063</v>
      </c>
      <c r="C177" s="242">
        <v>89020</v>
      </c>
      <c r="D177" s="43">
        <f t="shared" si="16"/>
        <v>79.82812851044709</v>
      </c>
      <c r="E177" s="302">
        <v>6143</v>
      </c>
      <c r="F177" s="302">
        <v>7974</v>
      </c>
      <c r="G177" s="43">
        <f aca="true" t="shared" si="19" ref="G177:G194">E177/F177%</f>
        <v>77.03787308753449</v>
      </c>
      <c r="H177" s="302">
        <v>3372</v>
      </c>
      <c r="I177" s="92">
        <v>5485</v>
      </c>
      <c r="J177" s="43">
        <f t="shared" si="17"/>
        <v>61.4767547857794</v>
      </c>
      <c r="K177" s="302">
        <v>61548</v>
      </c>
      <c r="L177" s="92">
        <v>75561</v>
      </c>
      <c r="M177" s="43">
        <f t="shared" si="18"/>
        <v>81.45471870409338</v>
      </c>
      <c r="O177" s="302"/>
      <c r="P177" s="302"/>
      <c r="Q177" s="302"/>
      <c r="R177" s="302"/>
    </row>
    <row r="178" spans="1:18" ht="12.75">
      <c r="A178" s="121" t="s">
        <v>72</v>
      </c>
      <c r="B178" s="242">
        <v>7369</v>
      </c>
      <c r="C178" s="242">
        <v>62405</v>
      </c>
      <c r="D178" s="43">
        <f t="shared" si="16"/>
        <v>11.808348690008815</v>
      </c>
      <c r="E178" s="303" t="s">
        <v>85</v>
      </c>
      <c r="F178" s="302">
        <v>55043</v>
      </c>
      <c r="G178" s="43" t="s">
        <v>85</v>
      </c>
      <c r="H178" s="302">
        <v>963</v>
      </c>
      <c r="I178" s="92">
        <v>1098</v>
      </c>
      <c r="J178" s="43">
        <f t="shared" si="17"/>
        <v>87.70491803278688</v>
      </c>
      <c r="K178" s="302">
        <v>6406</v>
      </c>
      <c r="L178" s="92">
        <v>6264</v>
      </c>
      <c r="M178" s="43">
        <f t="shared" si="18"/>
        <v>102.2669220945083</v>
      </c>
      <c r="O178" s="302"/>
      <c r="P178" s="303"/>
      <c r="Q178" s="302"/>
      <c r="R178" s="302"/>
    </row>
    <row r="179" spans="1:18" s="253" customFormat="1" ht="12.75">
      <c r="A179" s="121" t="s">
        <v>73</v>
      </c>
      <c r="B179" s="242">
        <v>41615</v>
      </c>
      <c r="C179" s="242">
        <v>39004</v>
      </c>
      <c r="D179" s="43">
        <f t="shared" si="16"/>
        <v>106.69418521177315</v>
      </c>
      <c r="E179" s="302">
        <v>13186</v>
      </c>
      <c r="F179" s="302">
        <v>10099</v>
      </c>
      <c r="G179" s="43">
        <f t="shared" si="19"/>
        <v>130.56738290919893</v>
      </c>
      <c r="H179" s="302">
        <v>20717</v>
      </c>
      <c r="I179" s="92">
        <v>24181</v>
      </c>
      <c r="J179" s="43">
        <f t="shared" si="17"/>
        <v>85.67470327943427</v>
      </c>
      <c r="K179" s="302">
        <v>7712</v>
      </c>
      <c r="L179" s="92">
        <v>4724</v>
      </c>
      <c r="M179" s="43">
        <f t="shared" si="18"/>
        <v>163.2514817950889</v>
      </c>
      <c r="O179" s="302"/>
      <c r="P179" s="302"/>
      <c r="Q179" s="302"/>
      <c r="R179" s="302"/>
    </row>
    <row r="180" spans="1:18" ht="12.75">
      <c r="A180" s="121" t="s">
        <v>74</v>
      </c>
      <c r="B180" s="242">
        <v>329</v>
      </c>
      <c r="C180" s="242">
        <v>572</v>
      </c>
      <c r="D180" s="43">
        <f t="shared" si="16"/>
        <v>57.51748251748252</v>
      </c>
      <c r="E180" s="302">
        <v>201</v>
      </c>
      <c r="F180" s="302">
        <v>211</v>
      </c>
      <c r="G180" s="43">
        <f t="shared" si="19"/>
        <v>95.26066350710902</v>
      </c>
      <c r="H180" s="302">
        <v>60</v>
      </c>
      <c r="I180" s="92">
        <v>344</v>
      </c>
      <c r="J180" s="43">
        <f t="shared" si="17"/>
        <v>17.441860465116278</v>
      </c>
      <c r="K180" s="302">
        <v>68</v>
      </c>
      <c r="L180" s="92">
        <v>17</v>
      </c>
      <c r="M180" s="43" t="s">
        <v>143</v>
      </c>
      <c r="O180" s="302"/>
      <c r="P180" s="302"/>
      <c r="Q180" s="302"/>
      <c r="R180" s="302"/>
    </row>
    <row r="181" spans="1:18" ht="12.75">
      <c r="A181" s="121" t="s">
        <v>75</v>
      </c>
      <c r="B181" s="242">
        <v>11557</v>
      </c>
      <c r="C181" s="242">
        <v>12630</v>
      </c>
      <c r="D181" s="43">
        <f t="shared" si="16"/>
        <v>91.50435471100555</v>
      </c>
      <c r="E181" s="302">
        <v>6186</v>
      </c>
      <c r="F181" s="302">
        <v>6918</v>
      </c>
      <c r="G181" s="43">
        <f t="shared" si="19"/>
        <v>89.4189071986123</v>
      </c>
      <c r="H181" s="302">
        <v>1205</v>
      </c>
      <c r="I181" s="92">
        <v>1216</v>
      </c>
      <c r="J181" s="43">
        <f t="shared" si="17"/>
        <v>99.09539473684211</v>
      </c>
      <c r="K181" s="302">
        <v>4166</v>
      </c>
      <c r="L181" s="92">
        <v>4496</v>
      </c>
      <c r="M181" s="43">
        <f t="shared" si="18"/>
        <v>92.66014234875445</v>
      </c>
      <c r="O181" s="302"/>
      <c r="P181" s="302"/>
      <c r="Q181" s="302"/>
      <c r="R181" s="302"/>
    </row>
    <row r="182" spans="1:18" ht="12.75">
      <c r="A182" s="121" t="s">
        <v>76</v>
      </c>
      <c r="B182" s="242">
        <v>9831</v>
      </c>
      <c r="C182" s="242">
        <v>11845</v>
      </c>
      <c r="D182" s="43">
        <f t="shared" si="16"/>
        <v>82.99704516673702</v>
      </c>
      <c r="E182" s="303" t="s">
        <v>120</v>
      </c>
      <c r="F182" s="302">
        <v>2673</v>
      </c>
      <c r="G182" s="43" t="s">
        <v>128</v>
      </c>
      <c r="H182" s="302">
        <v>1844</v>
      </c>
      <c r="I182" s="92">
        <v>2139</v>
      </c>
      <c r="J182" s="43">
        <f t="shared" si="17"/>
        <v>86.20850864890136</v>
      </c>
      <c r="K182" s="302">
        <v>6631</v>
      </c>
      <c r="L182" s="92">
        <v>7033</v>
      </c>
      <c r="M182" s="43">
        <f t="shared" si="18"/>
        <v>94.28408929333143</v>
      </c>
      <c r="O182" s="302"/>
      <c r="P182" s="303"/>
      <c r="Q182" s="302"/>
      <c r="R182" s="302"/>
    </row>
    <row r="183" spans="1:18" s="253" customFormat="1" ht="12.75">
      <c r="A183" s="40" t="s">
        <v>118</v>
      </c>
      <c r="B183" s="242">
        <v>17329</v>
      </c>
      <c r="C183" s="242">
        <v>17565</v>
      </c>
      <c r="D183" s="43">
        <f t="shared" si="16"/>
        <v>98.65641901508681</v>
      </c>
      <c r="E183" s="302">
        <v>8189</v>
      </c>
      <c r="F183" s="302">
        <v>7209</v>
      </c>
      <c r="G183" s="43">
        <f t="shared" si="19"/>
        <v>113.59411846303232</v>
      </c>
      <c r="H183" s="302">
        <v>1889</v>
      </c>
      <c r="I183" s="92">
        <v>2461</v>
      </c>
      <c r="J183" s="43">
        <f t="shared" si="17"/>
        <v>76.75741568468102</v>
      </c>
      <c r="K183" s="302">
        <v>7251</v>
      </c>
      <c r="L183" s="92">
        <v>7895</v>
      </c>
      <c r="M183" s="43">
        <f t="shared" si="18"/>
        <v>91.84293856871437</v>
      </c>
      <c r="O183" s="302"/>
      <c r="P183" s="302"/>
      <c r="Q183" s="302"/>
      <c r="R183" s="302"/>
    </row>
    <row r="184" spans="1:18" s="120" customFormat="1" ht="12.75">
      <c r="A184" s="121" t="s">
        <v>77</v>
      </c>
      <c r="B184" s="242">
        <v>68944</v>
      </c>
      <c r="C184" s="242">
        <v>78583</v>
      </c>
      <c r="D184" s="43">
        <f t="shared" si="16"/>
        <v>87.73398826718247</v>
      </c>
      <c r="E184" s="302">
        <v>43480</v>
      </c>
      <c r="F184" s="302">
        <v>49768</v>
      </c>
      <c r="G184" s="43">
        <f t="shared" si="19"/>
        <v>87.36537534158495</v>
      </c>
      <c r="H184" s="302">
        <v>11728</v>
      </c>
      <c r="I184" s="92">
        <v>12649</v>
      </c>
      <c r="J184" s="43">
        <f t="shared" si="17"/>
        <v>92.71879199936754</v>
      </c>
      <c r="K184" s="302">
        <v>13736</v>
      </c>
      <c r="L184" s="92">
        <v>16166</v>
      </c>
      <c r="M184" s="43">
        <f t="shared" si="18"/>
        <v>84.96845230731164</v>
      </c>
      <c r="O184" s="302"/>
      <c r="P184" s="302"/>
      <c r="Q184" s="302"/>
      <c r="R184" s="302"/>
    </row>
    <row r="185" spans="1:18" ht="12.75">
      <c r="A185" s="121" t="s">
        <v>78</v>
      </c>
      <c r="B185" s="242">
        <v>111532</v>
      </c>
      <c r="C185" s="242">
        <v>114712</v>
      </c>
      <c r="D185" s="43">
        <f t="shared" si="16"/>
        <v>97.22784015621733</v>
      </c>
      <c r="E185" s="302">
        <v>12412</v>
      </c>
      <c r="F185" s="302">
        <v>14657</v>
      </c>
      <c r="G185" s="43">
        <f t="shared" si="19"/>
        <v>84.68308657979124</v>
      </c>
      <c r="H185" s="302">
        <v>7018</v>
      </c>
      <c r="I185" s="92">
        <v>8874</v>
      </c>
      <c r="J185" s="43">
        <f t="shared" si="17"/>
        <v>79.08496732026144</v>
      </c>
      <c r="K185" s="302">
        <v>92102</v>
      </c>
      <c r="L185" s="92">
        <v>91181</v>
      </c>
      <c r="M185" s="43">
        <f t="shared" si="18"/>
        <v>101.01007885414725</v>
      </c>
      <c r="O185" s="302"/>
      <c r="P185" s="302"/>
      <c r="Q185" s="302"/>
      <c r="R185" s="302"/>
    </row>
    <row r="186" spans="1:18" ht="12.75">
      <c r="A186" s="121" t="s">
        <v>79</v>
      </c>
      <c r="B186" s="242">
        <v>1066</v>
      </c>
      <c r="C186" s="242">
        <v>1263</v>
      </c>
      <c r="D186" s="43">
        <f t="shared" si="16"/>
        <v>84.40221694378464</v>
      </c>
      <c r="E186" s="303" t="s">
        <v>85</v>
      </c>
      <c r="F186" s="302" t="s">
        <v>85</v>
      </c>
      <c r="G186" s="43" t="s">
        <v>85</v>
      </c>
      <c r="H186" s="302">
        <v>90</v>
      </c>
      <c r="I186" s="92">
        <v>153</v>
      </c>
      <c r="J186" s="43">
        <f t="shared" si="17"/>
        <v>58.8235294117647</v>
      </c>
      <c r="K186" s="302">
        <v>976</v>
      </c>
      <c r="L186" s="92">
        <v>1110</v>
      </c>
      <c r="M186" s="43">
        <f t="shared" si="18"/>
        <v>87.92792792792793</v>
      </c>
      <c r="O186" s="302"/>
      <c r="P186" s="303"/>
      <c r="Q186" s="302"/>
      <c r="R186" s="302"/>
    </row>
    <row r="187" spans="1:18" ht="12.75">
      <c r="A187" s="121" t="s">
        <v>80</v>
      </c>
      <c r="B187" s="242">
        <v>40</v>
      </c>
      <c r="C187" s="242">
        <v>38</v>
      </c>
      <c r="D187" s="43">
        <f t="shared" si="16"/>
        <v>105.26315789473684</v>
      </c>
      <c r="E187" s="303" t="s">
        <v>85</v>
      </c>
      <c r="F187" s="302" t="s">
        <v>85</v>
      </c>
      <c r="G187" s="43" t="s">
        <v>85</v>
      </c>
      <c r="H187" s="302">
        <v>40</v>
      </c>
      <c r="I187" s="92">
        <v>38</v>
      </c>
      <c r="J187" s="43">
        <f t="shared" si="17"/>
        <v>105.26315789473684</v>
      </c>
      <c r="K187" s="303" t="s">
        <v>85</v>
      </c>
      <c r="L187" s="135" t="s">
        <v>85</v>
      </c>
      <c r="M187" s="43" t="s">
        <v>85</v>
      </c>
      <c r="O187" s="302"/>
      <c r="P187" s="303"/>
      <c r="Q187" s="302"/>
      <c r="R187" s="303"/>
    </row>
    <row r="188" spans="1:18" ht="12.75">
      <c r="A188" s="121" t="s">
        <v>81</v>
      </c>
      <c r="B188" s="242">
        <v>95319</v>
      </c>
      <c r="C188" s="242">
        <v>79085</v>
      </c>
      <c r="D188" s="43">
        <f t="shared" si="16"/>
        <v>120.52728077385092</v>
      </c>
      <c r="E188" s="302">
        <v>70503</v>
      </c>
      <c r="F188" s="302">
        <v>54751</v>
      </c>
      <c r="G188" s="43">
        <f t="shared" si="19"/>
        <v>128.7702507716754</v>
      </c>
      <c r="H188" s="302">
        <v>1509</v>
      </c>
      <c r="I188" s="92">
        <v>1870</v>
      </c>
      <c r="J188" s="43">
        <f t="shared" si="17"/>
        <v>80.69518716577541</v>
      </c>
      <c r="K188" s="302">
        <v>23307</v>
      </c>
      <c r="L188" s="92">
        <v>22464</v>
      </c>
      <c r="M188" s="43">
        <f t="shared" si="18"/>
        <v>103.75267094017094</v>
      </c>
      <c r="O188" s="302"/>
      <c r="P188" s="302"/>
      <c r="Q188" s="302"/>
      <c r="R188" s="302"/>
    </row>
    <row r="189" spans="1:18" ht="12.75">
      <c r="A189" s="121" t="s">
        <v>82</v>
      </c>
      <c r="B189" s="242">
        <v>200166</v>
      </c>
      <c r="C189" s="242">
        <v>194540</v>
      </c>
      <c r="D189" s="43">
        <f t="shared" si="16"/>
        <v>102.89195024159555</v>
      </c>
      <c r="E189" s="302">
        <v>59125</v>
      </c>
      <c r="F189" s="302">
        <v>41449</v>
      </c>
      <c r="G189" s="43">
        <f t="shared" si="19"/>
        <v>142.64517841202442</v>
      </c>
      <c r="H189" s="302">
        <v>5738</v>
      </c>
      <c r="I189" s="92">
        <v>5457</v>
      </c>
      <c r="J189" s="43">
        <f t="shared" si="17"/>
        <v>105.14934945940993</v>
      </c>
      <c r="K189" s="302">
        <v>135303</v>
      </c>
      <c r="L189" s="92">
        <v>147634</v>
      </c>
      <c r="M189" s="43">
        <f t="shared" si="18"/>
        <v>91.64758795399435</v>
      </c>
      <c r="O189" s="302"/>
      <c r="P189" s="302"/>
      <c r="Q189" s="302"/>
      <c r="R189" s="302"/>
    </row>
    <row r="190" spans="1:18" ht="12.75">
      <c r="A190" s="121" t="s">
        <v>83</v>
      </c>
      <c r="B190" s="242">
        <v>2355</v>
      </c>
      <c r="C190" s="242">
        <v>4206</v>
      </c>
      <c r="D190" s="43">
        <f t="shared" si="16"/>
        <v>55.99144079885877</v>
      </c>
      <c r="E190" s="303" t="s">
        <v>85</v>
      </c>
      <c r="F190" s="302" t="s">
        <v>85</v>
      </c>
      <c r="G190" s="43" t="s">
        <v>85</v>
      </c>
      <c r="H190" s="302">
        <v>1460</v>
      </c>
      <c r="I190" s="92">
        <v>1995</v>
      </c>
      <c r="J190" s="43">
        <f t="shared" si="17"/>
        <v>73.18295739348372</v>
      </c>
      <c r="K190" s="302">
        <v>895</v>
      </c>
      <c r="L190" s="92">
        <v>2211</v>
      </c>
      <c r="M190" s="43">
        <f t="shared" si="18"/>
        <v>40.479421076436005</v>
      </c>
      <c r="O190" s="302"/>
      <c r="P190" s="303"/>
      <c r="Q190" s="302"/>
      <c r="R190" s="302"/>
    </row>
    <row r="191" spans="1:18" s="254" customFormat="1" ht="12.75">
      <c r="A191" s="200" t="s">
        <v>115</v>
      </c>
      <c r="B191" s="242">
        <v>773</v>
      </c>
      <c r="C191" s="242">
        <v>804</v>
      </c>
      <c r="D191" s="43">
        <f t="shared" si="16"/>
        <v>96.14427860696519</v>
      </c>
      <c r="E191" s="303" t="s">
        <v>85</v>
      </c>
      <c r="F191" s="302" t="s">
        <v>85</v>
      </c>
      <c r="G191" s="43" t="s">
        <v>85</v>
      </c>
      <c r="H191" s="302">
        <v>115</v>
      </c>
      <c r="I191" s="92">
        <v>86</v>
      </c>
      <c r="J191" s="43">
        <f t="shared" si="17"/>
        <v>133.72093023255815</v>
      </c>
      <c r="K191" s="302">
        <v>658</v>
      </c>
      <c r="L191" s="92">
        <v>718</v>
      </c>
      <c r="M191" s="43">
        <f t="shared" si="18"/>
        <v>91.64345403899722</v>
      </c>
      <c r="O191" s="302"/>
      <c r="P191" s="303"/>
      <c r="Q191" s="302"/>
      <c r="R191" s="302"/>
    </row>
    <row r="192" spans="1:18" s="253" customFormat="1" ht="12.75">
      <c r="A192" s="121" t="s">
        <v>84</v>
      </c>
      <c r="B192" s="242">
        <v>52927</v>
      </c>
      <c r="C192" s="242">
        <v>55127</v>
      </c>
      <c r="D192" s="43">
        <f t="shared" si="16"/>
        <v>96.00921508516699</v>
      </c>
      <c r="E192" s="302">
        <v>8779</v>
      </c>
      <c r="F192" s="302">
        <v>8465</v>
      </c>
      <c r="G192" s="43">
        <f t="shared" si="19"/>
        <v>103.70939161252214</v>
      </c>
      <c r="H192" s="302">
        <v>9478</v>
      </c>
      <c r="I192" s="92">
        <v>12172</v>
      </c>
      <c r="J192" s="43">
        <f t="shared" si="17"/>
        <v>77.86723627998686</v>
      </c>
      <c r="K192" s="302">
        <v>34670</v>
      </c>
      <c r="L192" s="92">
        <v>34490</v>
      </c>
      <c r="M192" s="43">
        <f t="shared" si="18"/>
        <v>100.52189040301538</v>
      </c>
      <c r="O192" s="302"/>
      <c r="P192" s="302"/>
      <c r="Q192" s="302"/>
      <c r="R192" s="302"/>
    </row>
    <row r="193" spans="1:18" ht="12.75">
      <c r="A193" s="40" t="s">
        <v>116</v>
      </c>
      <c r="B193" s="242">
        <v>4</v>
      </c>
      <c r="C193" s="242">
        <v>4</v>
      </c>
      <c r="D193" s="43">
        <f t="shared" si="16"/>
        <v>100</v>
      </c>
      <c r="E193" s="303" t="s">
        <v>85</v>
      </c>
      <c r="F193" s="303"/>
      <c r="G193" s="43" t="s">
        <v>85</v>
      </c>
      <c r="H193" s="303" t="s">
        <v>85</v>
      </c>
      <c r="I193" s="135" t="s">
        <v>85</v>
      </c>
      <c r="J193" s="43" t="s">
        <v>85</v>
      </c>
      <c r="K193" s="302">
        <v>4</v>
      </c>
      <c r="L193" s="92">
        <v>4</v>
      </c>
      <c r="M193" s="43">
        <f t="shared" si="18"/>
        <v>100</v>
      </c>
      <c r="O193" s="302"/>
      <c r="P193" s="303"/>
      <c r="Q193" s="303"/>
      <c r="R193" s="302"/>
    </row>
    <row r="194" spans="1:18" ht="12.75">
      <c r="A194" s="121" t="s">
        <v>86</v>
      </c>
      <c r="B194" s="242">
        <v>130</v>
      </c>
      <c r="C194" s="242">
        <v>168</v>
      </c>
      <c r="D194" s="43">
        <f t="shared" si="16"/>
        <v>77.38095238095238</v>
      </c>
      <c r="E194" s="302">
        <v>99</v>
      </c>
      <c r="F194" s="302">
        <v>168</v>
      </c>
      <c r="G194" s="43">
        <f t="shared" si="19"/>
        <v>58.92857142857143</v>
      </c>
      <c r="H194" s="303" t="s">
        <v>85</v>
      </c>
      <c r="I194" s="135" t="s">
        <v>85</v>
      </c>
      <c r="J194" s="43" t="s">
        <v>85</v>
      </c>
      <c r="K194" s="302">
        <v>31</v>
      </c>
      <c r="L194" s="135" t="s">
        <v>85</v>
      </c>
      <c r="M194" s="43" t="s">
        <v>85</v>
      </c>
      <c r="O194" s="302"/>
      <c r="P194" s="302"/>
      <c r="Q194" s="303"/>
      <c r="R194" s="302"/>
    </row>
    <row r="195" spans="1:18" ht="12.75">
      <c r="A195" s="168" t="s">
        <v>87</v>
      </c>
      <c r="B195" s="255">
        <v>3121</v>
      </c>
      <c r="C195" s="255">
        <v>3353</v>
      </c>
      <c r="D195" s="45">
        <f t="shared" si="16"/>
        <v>93.08082314345361</v>
      </c>
      <c r="E195" s="348" t="s">
        <v>85</v>
      </c>
      <c r="F195" s="344" t="s">
        <v>85</v>
      </c>
      <c r="G195" s="45" t="s">
        <v>85</v>
      </c>
      <c r="H195" s="344">
        <v>512</v>
      </c>
      <c r="I195" s="136">
        <v>749</v>
      </c>
      <c r="J195" s="45">
        <f t="shared" si="17"/>
        <v>68.35781041388518</v>
      </c>
      <c r="K195" s="344">
        <v>2609</v>
      </c>
      <c r="L195" s="136">
        <v>2604</v>
      </c>
      <c r="M195" s="45">
        <f t="shared" si="18"/>
        <v>100.19201228878649</v>
      </c>
      <c r="O195" s="302"/>
      <c r="P195" s="303"/>
      <c r="Q195" s="302"/>
      <c r="R195" s="302"/>
    </row>
    <row r="196" spans="1:15" ht="17.25" customHeight="1">
      <c r="A196" s="121"/>
      <c r="B196" s="26"/>
      <c r="C196" s="26"/>
      <c r="D196" s="27"/>
      <c r="E196" s="133"/>
      <c r="F196" s="224"/>
      <c r="G196" s="27"/>
      <c r="H196" s="133"/>
      <c r="I196" s="119"/>
      <c r="J196" s="27"/>
      <c r="K196" s="133"/>
      <c r="L196" s="133"/>
      <c r="M196" s="27"/>
      <c r="O196" s="92"/>
    </row>
    <row r="197" spans="1:13" ht="12" customHeight="1">
      <c r="A197" s="447" t="s">
        <v>217</v>
      </c>
      <c r="B197" s="447"/>
      <c r="C197" s="447"/>
      <c r="D197" s="447"/>
      <c r="E197" s="447"/>
      <c r="F197" s="447"/>
      <c r="G197" s="447"/>
      <c r="H197" s="447"/>
      <c r="I197" s="447"/>
      <c r="J197" s="447"/>
      <c r="K197" s="447"/>
      <c r="L197" s="447"/>
      <c r="M197" s="447"/>
    </row>
    <row r="198" spans="2:13" ht="12.75">
      <c r="B198" s="270"/>
      <c r="C198" s="270"/>
      <c r="D198" s="270"/>
      <c r="E198" s="270"/>
      <c r="F198" s="270"/>
      <c r="G198" s="270"/>
      <c r="H198" s="270"/>
      <c r="I198" s="270"/>
      <c r="J198" s="270"/>
      <c r="K198" s="270"/>
      <c r="L198" s="270"/>
      <c r="M198" s="271" t="s">
        <v>102</v>
      </c>
    </row>
    <row r="199" spans="1:13" ht="13.5" customHeight="1">
      <c r="A199" s="396"/>
      <c r="B199" s="415" t="s">
        <v>154</v>
      </c>
      <c r="C199" s="415"/>
      <c r="D199" s="415"/>
      <c r="E199" s="415" t="s">
        <v>155</v>
      </c>
      <c r="F199" s="415"/>
      <c r="G199" s="416"/>
      <c r="H199" s="416"/>
      <c r="I199" s="416"/>
      <c r="J199" s="416"/>
      <c r="K199" s="416"/>
      <c r="L199" s="416"/>
      <c r="M199" s="417"/>
    </row>
    <row r="200" spans="1:13" ht="33" customHeight="1">
      <c r="A200" s="397"/>
      <c r="B200" s="415"/>
      <c r="C200" s="415"/>
      <c r="D200" s="415"/>
      <c r="E200" s="415" t="s">
        <v>156</v>
      </c>
      <c r="F200" s="415"/>
      <c r="G200" s="415"/>
      <c r="H200" s="415" t="s">
        <v>157</v>
      </c>
      <c r="I200" s="415"/>
      <c r="J200" s="415"/>
      <c r="K200" s="415" t="s">
        <v>158</v>
      </c>
      <c r="L200" s="415"/>
      <c r="M200" s="418"/>
    </row>
    <row r="201" spans="1:13" ht="44.25" customHeight="1">
      <c r="A201" s="414"/>
      <c r="B201" s="34" t="s">
        <v>159</v>
      </c>
      <c r="C201" s="34" t="s">
        <v>160</v>
      </c>
      <c r="D201" s="34" t="s">
        <v>161</v>
      </c>
      <c r="E201" s="34" t="s">
        <v>159</v>
      </c>
      <c r="F201" s="34" t="s">
        <v>160</v>
      </c>
      <c r="G201" s="34" t="s">
        <v>161</v>
      </c>
      <c r="H201" s="34" t="s">
        <v>159</v>
      </c>
      <c r="I201" s="34" t="s">
        <v>160</v>
      </c>
      <c r="J201" s="34" t="s">
        <v>161</v>
      </c>
      <c r="K201" s="34" t="s">
        <v>159</v>
      </c>
      <c r="L201" s="34" t="s">
        <v>160</v>
      </c>
      <c r="M201" s="210" t="s">
        <v>161</v>
      </c>
    </row>
    <row r="202" spans="1:16" ht="12.75">
      <c r="A202" s="265" t="s">
        <v>70</v>
      </c>
      <c r="B202" s="116">
        <v>3759468</v>
      </c>
      <c r="C202" s="242">
        <v>3489777</v>
      </c>
      <c r="D202" s="314">
        <f>B202/C202%</f>
        <v>107.72802961335353</v>
      </c>
      <c r="E202" s="131">
        <v>269713</v>
      </c>
      <c r="F202" s="92">
        <v>230570</v>
      </c>
      <c r="G202" s="314">
        <f>E202/F202%</f>
        <v>116.97662315132065</v>
      </c>
      <c r="H202" s="131">
        <v>1905866</v>
      </c>
      <c r="I202" s="92">
        <v>1719175</v>
      </c>
      <c r="J202" s="314">
        <f>H202/I202%</f>
        <v>110.85933660040426</v>
      </c>
      <c r="K202" s="131">
        <v>1583889</v>
      </c>
      <c r="L202" s="92">
        <v>1540032</v>
      </c>
      <c r="M202" s="314">
        <f>K202/L202%</f>
        <v>102.84779796783444</v>
      </c>
      <c r="O202" s="302"/>
      <c r="P202" s="272"/>
    </row>
    <row r="203" spans="1:16" s="253" customFormat="1" ht="12.75">
      <c r="A203" s="200" t="s">
        <v>117</v>
      </c>
      <c r="B203" s="116">
        <v>325787</v>
      </c>
      <c r="C203" s="242">
        <v>292485</v>
      </c>
      <c r="D203" s="43">
        <f aca="true" t="shared" si="20" ref="D203:D222">B203/C203%</f>
        <v>111.38588303673693</v>
      </c>
      <c r="E203" s="302">
        <v>8394</v>
      </c>
      <c r="F203" s="92">
        <v>6088</v>
      </c>
      <c r="G203" s="43">
        <f aca="true" t="shared" si="21" ref="G203:G222">E203/F203%</f>
        <v>137.8777923784494</v>
      </c>
      <c r="H203" s="302">
        <v>222795</v>
      </c>
      <c r="I203" s="92">
        <v>199082</v>
      </c>
      <c r="J203" s="43">
        <f aca="true" t="shared" si="22" ref="J203:J219">H203/I203%</f>
        <v>111.91117228076874</v>
      </c>
      <c r="K203" s="302">
        <v>94598</v>
      </c>
      <c r="L203" s="92">
        <v>87315</v>
      </c>
      <c r="M203" s="43">
        <f aca="true" t="shared" si="23" ref="M203:M222">K203/L203%</f>
        <v>108.3410639638092</v>
      </c>
      <c r="O203" s="302"/>
      <c r="P203" s="273"/>
    </row>
    <row r="204" spans="1:16" ht="12.75">
      <c r="A204" s="121" t="s">
        <v>71</v>
      </c>
      <c r="B204" s="116">
        <v>232011</v>
      </c>
      <c r="C204" s="242">
        <v>231155</v>
      </c>
      <c r="D204" s="43">
        <f t="shared" si="20"/>
        <v>100.37031429127642</v>
      </c>
      <c r="E204" s="302">
        <v>59990</v>
      </c>
      <c r="F204" s="92">
        <v>51964</v>
      </c>
      <c r="G204" s="43">
        <f t="shared" si="21"/>
        <v>115.44530829035486</v>
      </c>
      <c r="H204" s="302">
        <v>64743</v>
      </c>
      <c r="I204" s="92">
        <v>63754</v>
      </c>
      <c r="J204" s="43">
        <f t="shared" si="22"/>
        <v>101.55127521410422</v>
      </c>
      <c r="K204" s="302">
        <v>107278</v>
      </c>
      <c r="L204" s="92">
        <v>115437</v>
      </c>
      <c r="M204" s="43">
        <f t="shared" si="23"/>
        <v>92.93207550438768</v>
      </c>
      <c r="O204" s="302"/>
      <c r="P204" s="272"/>
    </row>
    <row r="205" spans="1:16" ht="12.75">
      <c r="A205" s="121" t="s">
        <v>72</v>
      </c>
      <c r="B205" s="116">
        <v>271928</v>
      </c>
      <c r="C205" s="242">
        <v>220360</v>
      </c>
      <c r="D205" s="43">
        <f t="shared" si="20"/>
        <v>123.40170629878381</v>
      </c>
      <c r="E205" s="302">
        <v>21045</v>
      </c>
      <c r="F205" s="92">
        <v>17995</v>
      </c>
      <c r="G205" s="43">
        <f t="shared" si="21"/>
        <v>116.94915254237289</v>
      </c>
      <c r="H205" s="302">
        <v>193470</v>
      </c>
      <c r="I205" s="92">
        <v>153570</v>
      </c>
      <c r="J205" s="43">
        <f t="shared" si="22"/>
        <v>125.98163703848408</v>
      </c>
      <c r="K205" s="302">
        <v>57413</v>
      </c>
      <c r="L205" s="92">
        <v>48795</v>
      </c>
      <c r="M205" s="43">
        <f t="shared" si="23"/>
        <v>117.66164566041603</v>
      </c>
      <c r="O205" s="302"/>
      <c r="P205" s="272"/>
    </row>
    <row r="206" spans="1:16" s="253" customFormat="1" ht="12.75">
      <c r="A206" s="121" t="s">
        <v>73</v>
      </c>
      <c r="B206" s="116">
        <v>218018</v>
      </c>
      <c r="C206" s="242">
        <v>210797</v>
      </c>
      <c r="D206" s="43">
        <f t="shared" si="20"/>
        <v>103.42557057263625</v>
      </c>
      <c r="E206" s="302">
        <v>13834</v>
      </c>
      <c r="F206" s="92">
        <v>11653</v>
      </c>
      <c r="G206" s="43">
        <f t="shared" si="21"/>
        <v>118.71621041791813</v>
      </c>
      <c r="H206" s="302">
        <v>112708</v>
      </c>
      <c r="I206" s="92">
        <v>107323</v>
      </c>
      <c r="J206" s="43">
        <f t="shared" si="22"/>
        <v>105.01756380272634</v>
      </c>
      <c r="K206" s="302">
        <v>91476</v>
      </c>
      <c r="L206" s="92">
        <v>91821</v>
      </c>
      <c r="M206" s="43">
        <f t="shared" si="23"/>
        <v>99.62426895808149</v>
      </c>
      <c r="O206" s="302"/>
      <c r="P206" s="273"/>
    </row>
    <row r="207" spans="1:16" ht="12.75">
      <c r="A207" s="121" t="s">
        <v>74</v>
      </c>
      <c r="B207" s="116">
        <v>109192</v>
      </c>
      <c r="C207" s="242">
        <v>100535</v>
      </c>
      <c r="D207" s="43">
        <f t="shared" si="20"/>
        <v>108.61093151638732</v>
      </c>
      <c r="E207" s="302">
        <v>1817</v>
      </c>
      <c r="F207" s="92">
        <v>1806</v>
      </c>
      <c r="G207" s="43">
        <f t="shared" si="21"/>
        <v>100.60908084163898</v>
      </c>
      <c r="H207" s="302">
        <v>62469</v>
      </c>
      <c r="I207" s="92">
        <v>56360</v>
      </c>
      <c r="J207" s="43">
        <f t="shared" si="22"/>
        <v>110.83924769339957</v>
      </c>
      <c r="K207" s="302">
        <v>44906</v>
      </c>
      <c r="L207" s="92">
        <v>42369</v>
      </c>
      <c r="M207" s="43">
        <f t="shared" si="23"/>
        <v>105.98786848875358</v>
      </c>
      <c r="O207" s="302"/>
      <c r="P207" s="272"/>
    </row>
    <row r="208" spans="1:16" ht="12.75">
      <c r="A208" s="121" t="s">
        <v>75</v>
      </c>
      <c r="B208" s="116">
        <v>280484</v>
      </c>
      <c r="C208" s="242">
        <v>250460</v>
      </c>
      <c r="D208" s="43">
        <f t="shared" si="20"/>
        <v>111.98754292102532</v>
      </c>
      <c r="E208" s="302">
        <v>12491</v>
      </c>
      <c r="F208" s="92">
        <v>10049</v>
      </c>
      <c r="G208" s="43">
        <f t="shared" si="21"/>
        <v>124.30092546522043</v>
      </c>
      <c r="H208" s="302">
        <v>202915</v>
      </c>
      <c r="I208" s="92">
        <v>181036</v>
      </c>
      <c r="J208" s="43">
        <f t="shared" si="22"/>
        <v>112.08544156963256</v>
      </c>
      <c r="K208" s="302">
        <v>65078</v>
      </c>
      <c r="L208" s="92">
        <v>59375</v>
      </c>
      <c r="M208" s="43">
        <f t="shared" si="23"/>
        <v>109.60505263157894</v>
      </c>
      <c r="O208" s="302"/>
      <c r="P208" s="272"/>
    </row>
    <row r="209" spans="1:16" ht="12.75">
      <c r="A209" s="121" t="s">
        <v>76</v>
      </c>
      <c r="B209" s="116">
        <v>174965</v>
      </c>
      <c r="C209" s="242">
        <v>167084</v>
      </c>
      <c r="D209" s="43">
        <f t="shared" si="20"/>
        <v>104.7167891599435</v>
      </c>
      <c r="E209" s="302">
        <v>2050</v>
      </c>
      <c r="F209" s="92">
        <v>3106</v>
      </c>
      <c r="G209" s="43">
        <f t="shared" si="21"/>
        <v>66.00128783000645</v>
      </c>
      <c r="H209" s="302">
        <v>86562</v>
      </c>
      <c r="I209" s="92">
        <v>81387</v>
      </c>
      <c r="J209" s="43">
        <f t="shared" si="22"/>
        <v>106.35850934424417</v>
      </c>
      <c r="K209" s="302">
        <v>86353</v>
      </c>
      <c r="L209" s="92">
        <v>82591</v>
      </c>
      <c r="M209" s="43">
        <f t="shared" si="23"/>
        <v>104.55497572374715</v>
      </c>
      <c r="O209" s="302"/>
      <c r="P209" s="272"/>
    </row>
    <row r="210" spans="1:16" s="253" customFormat="1" ht="12.75">
      <c r="A210" s="40" t="s">
        <v>118</v>
      </c>
      <c r="B210" s="116">
        <v>182530</v>
      </c>
      <c r="C210" s="242">
        <v>170713</v>
      </c>
      <c r="D210" s="43">
        <f t="shared" si="20"/>
        <v>106.92214418351267</v>
      </c>
      <c r="E210" s="302">
        <v>14606</v>
      </c>
      <c r="F210" s="92">
        <v>12033</v>
      </c>
      <c r="G210" s="43">
        <f t="shared" si="21"/>
        <v>121.38286379124075</v>
      </c>
      <c r="H210" s="302">
        <v>99058</v>
      </c>
      <c r="I210" s="92">
        <v>91195</v>
      </c>
      <c r="J210" s="43">
        <f t="shared" si="22"/>
        <v>108.62218323372991</v>
      </c>
      <c r="K210" s="302">
        <v>68866</v>
      </c>
      <c r="L210" s="92">
        <v>67485</v>
      </c>
      <c r="M210" s="43">
        <f t="shared" si="23"/>
        <v>102.04638067718751</v>
      </c>
      <c r="O210" s="302"/>
      <c r="P210" s="273"/>
    </row>
    <row r="211" spans="1:16" s="120" customFormat="1" ht="12.75">
      <c r="A211" s="121" t="s">
        <v>77</v>
      </c>
      <c r="B211" s="116">
        <v>317041</v>
      </c>
      <c r="C211" s="242">
        <v>284962</v>
      </c>
      <c r="D211" s="43">
        <f t="shared" si="20"/>
        <v>111.25729044574365</v>
      </c>
      <c r="E211" s="302">
        <v>23647</v>
      </c>
      <c r="F211" s="92">
        <v>20179</v>
      </c>
      <c r="G211" s="43">
        <f t="shared" si="21"/>
        <v>117.18618365627633</v>
      </c>
      <c r="H211" s="302">
        <v>189949</v>
      </c>
      <c r="I211" s="92">
        <v>167091</v>
      </c>
      <c r="J211" s="43">
        <f t="shared" si="22"/>
        <v>113.67997079435756</v>
      </c>
      <c r="K211" s="302">
        <v>103445</v>
      </c>
      <c r="L211" s="92">
        <v>97692</v>
      </c>
      <c r="M211" s="43">
        <f t="shared" si="23"/>
        <v>105.88891618556279</v>
      </c>
      <c r="O211" s="302"/>
      <c r="P211" s="274"/>
    </row>
    <row r="212" spans="1:16" ht="12.75">
      <c r="A212" s="121" t="s">
        <v>78</v>
      </c>
      <c r="B212" s="116">
        <v>158305</v>
      </c>
      <c r="C212" s="242">
        <v>146426</v>
      </c>
      <c r="D212" s="43">
        <f t="shared" si="20"/>
        <v>108.11263027058037</v>
      </c>
      <c r="E212" s="302">
        <v>27522</v>
      </c>
      <c r="F212" s="92">
        <v>24978</v>
      </c>
      <c r="G212" s="43">
        <f t="shared" si="21"/>
        <v>110.18496276723516</v>
      </c>
      <c r="H212" s="302">
        <v>57984</v>
      </c>
      <c r="I212" s="92">
        <v>51341</v>
      </c>
      <c r="J212" s="43">
        <f t="shared" si="22"/>
        <v>112.93897664634504</v>
      </c>
      <c r="K212" s="302">
        <v>72799</v>
      </c>
      <c r="L212" s="92">
        <v>70107</v>
      </c>
      <c r="M212" s="43">
        <f t="shared" si="23"/>
        <v>103.83984480864963</v>
      </c>
      <c r="O212" s="302"/>
      <c r="P212" s="272"/>
    </row>
    <row r="213" spans="1:16" ht="12.75">
      <c r="A213" s="121" t="s">
        <v>79</v>
      </c>
      <c r="B213" s="116">
        <v>216405</v>
      </c>
      <c r="C213" s="242">
        <v>189676</v>
      </c>
      <c r="D213" s="43">
        <f t="shared" si="20"/>
        <v>114.0919251776714</v>
      </c>
      <c r="E213" s="302">
        <v>5159</v>
      </c>
      <c r="F213" s="92">
        <v>4544</v>
      </c>
      <c r="G213" s="43">
        <f t="shared" si="21"/>
        <v>113.5343309859155</v>
      </c>
      <c r="H213" s="302">
        <v>105581</v>
      </c>
      <c r="I213" s="92">
        <v>92395</v>
      </c>
      <c r="J213" s="43">
        <f t="shared" si="22"/>
        <v>114.27133502895178</v>
      </c>
      <c r="K213" s="302">
        <v>105665</v>
      </c>
      <c r="L213" s="92">
        <v>92737</v>
      </c>
      <c r="M213" s="43">
        <f t="shared" si="23"/>
        <v>113.94049839869739</v>
      </c>
      <c r="O213" s="302"/>
      <c r="P213" s="272"/>
    </row>
    <row r="214" spans="1:16" ht="12.75">
      <c r="A214" s="121" t="s">
        <v>80</v>
      </c>
      <c r="B214" s="116">
        <v>109597</v>
      </c>
      <c r="C214" s="242">
        <v>113351</v>
      </c>
      <c r="D214" s="43">
        <f t="shared" si="20"/>
        <v>96.68816331571843</v>
      </c>
      <c r="E214" s="302">
        <v>1471</v>
      </c>
      <c r="F214" s="92">
        <v>1565</v>
      </c>
      <c r="G214" s="43">
        <f t="shared" si="21"/>
        <v>93.99361022364216</v>
      </c>
      <c r="H214" s="302">
        <v>53374</v>
      </c>
      <c r="I214" s="92">
        <v>50741</v>
      </c>
      <c r="J214" s="43">
        <f t="shared" si="22"/>
        <v>105.189097573954</v>
      </c>
      <c r="K214" s="302">
        <v>54752</v>
      </c>
      <c r="L214" s="92">
        <v>61045</v>
      </c>
      <c r="M214" s="43">
        <f t="shared" si="23"/>
        <v>89.69121140142518</v>
      </c>
      <c r="O214" s="302"/>
      <c r="P214" s="272"/>
    </row>
    <row r="215" spans="1:16" ht="12.75">
      <c r="A215" s="121" t="s">
        <v>81</v>
      </c>
      <c r="B215" s="116">
        <v>252642</v>
      </c>
      <c r="C215" s="242">
        <v>226478</v>
      </c>
      <c r="D215" s="43">
        <f t="shared" si="20"/>
        <v>111.55255698125204</v>
      </c>
      <c r="E215" s="302">
        <v>22785</v>
      </c>
      <c r="F215" s="92">
        <v>20637</v>
      </c>
      <c r="G215" s="43">
        <f t="shared" si="21"/>
        <v>110.40848960604738</v>
      </c>
      <c r="H215" s="302">
        <v>133607</v>
      </c>
      <c r="I215" s="92">
        <v>120593</v>
      </c>
      <c r="J215" s="43">
        <f t="shared" si="22"/>
        <v>110.79167115835911</v>
      </c>
      <c r="K215" s="302">
        <v>96250</v>
      </c>
      <c r="L215" s="92">
        <v>85248</v>
      </c>
      <c r="M215" s="43">
        <f t="shared" si="23"/>
        <v>112.90587462462462</v>
      </c>
      <c r="O215" s="302"/>
      <c r="P215" s="272"/>
    </row>
    <row r="216" spans="1:16" ht="12.75">
      <c r="A216" s="121" t="s">
        <v>82</v>
      </c>
      <c r="B216" s="116">
        <v>154337</v>
      </c>
      <c r="C216" s="242">
        <v>145251</v>
      </c>
      <c r="D216" s="43">
        <f t="shared" si="20"/>
        <v>106.25537862045701</v>
      </c>
      <c r="E216" s="302">
        <v>17838</v>
      </c>
      <c r="F216" s="92">
        <v>15856</v>
      </c>
      <c r="G216" s="43">
        <f t="shared" si="21"/>
        <v>112.5</v>
      </c>
      <c r="H216" s="302">
        <v>38719</v>
      </c>
      <c r="I216" s="92">
        <v>35060</v>
      </c>
      <c r="J216" s="43">
        <f t="shared" si="22"/>
        <v>110.43639475185395</v>
      </c>
      <c r="K216" s="302">
        <v>97780</v>
      </c>
      <c r="L216" s="92">
        <v>94335</v>
      </c>
      <c r="M216" s="43">
        <f t="shared" si="23"/>
        <v>103.65187894206817</v>
      </c>
      <c r="O216" s="302"/>
      <c r="P216" s="272"/>
    </row>
    <row r="217" spans="1:16" ht="12.75">
      <c r="A217" s="121" t="s">
        <v>83</v>
      </c>
      <c r="B217" s="116">
        <v>385336</v>
      </c>
      <c r="C217" s="242">
        <v>389896</v>
      </c>
      <c r="D217" s="43">
        <f t="shared" si="20"/>
        <v>98.83045735272995</v>
      </c>
      <c r="E217" s="302">
        <v>23992</v>
      </c>
      <c r="F217" s="92">
        <v>19689</v>
      </c>
      <c r="G217" s="43">
        <f t="shared" si="21"/>
        <v>121.85484280562751</v>
      </c>
      <c r="H217" s="302">
        <v>61118</v>
      </c>
      <c r="I217" s="92">
        <v>57195</v>
      </c>
      <c r="J217" s="43">
        <f t="shared" si="22"/>
        <v>106.85899117055686</v>
      </c>
      <c r="K217" s="302">
        <v>300226</v>
      </c>
      <c r="L217" s="92">
        <v>313012</v>
      </c>
      <c r="M217" s="43">
        <f t="shared" si="23"/>
        <v>95.9151725812429</v>
      </c>
      <c r="O217" s="302"/>
      <c r="P217" s="272"/>
    </row>
    <row r="218" spans="1:16" s="254" customFormat="1" ht="12.75">
      <c r="A218" s="200" t="s">
        <v>115</v>
      </c>
      <c r="B218" s="116">
        <v>150635</v>
      </c>
      <c r="C218" s="242">
        <v>148895</v>
      </c>
      <c r="D218" s="43">
        <f t="shared" si="20"/>
        <v>101.16860875113335</v>
      </c>
      <c r="E218" s="302">
        <v>3198</v>
      </c>
      <c r="F218" s="92">
        <v>1502</v>
      </c>
      <c r="G218" s="43" t="s">
        <v>129</v>
      </c>
      <c r="H218" s="302">
        <v>110379</v>
      </c>
      <c r="I218" s="92">
        <v>108631</v>
      </c>
      <c r="J218" s="43">
        <f t="shared" si="22"/>
        <v>101.60911710285278</v>
      </c>
      <c r="K218" s="302">
        <v>37058</v>
      </c>
      <c r="L218" s="92">
        <v>38762</v>
      </c>
      <c r="M218" s="43">
        <f t="shared" si="23"/>
        <v>95.6039420050565</v>
      </c>
      <c r="O218" s="302"/>
      <c r="P218" s="274"/>
    </row>
    <row r="219" spans="1:16" s="253" customFormat="1" ht="12.75">
      <c r="A219" s="121" t="s">
        <v>84</v>
      </c>
      <c r="B219" s="116">
        <v>203043</v>
      </c>
      <c r="C219" s="242">
        <v>186310</v>
      </c>
      <c r="D219" s="43">
        <f t="shared" si="20"/>
        <v>108.98126777950728</v>
      </c>
      <c r="E219" s="302">
        <v>9315</v>
      </c>
      <c r="F219" s="92">
        <v>6553</v>
      </c>
      <c r="G219" s="43">
        <f t="shared" si="21"/>
        <v>142.1486342133374</v>
      </c>
      <c r="H219" s="302">
        <v>108110</v>
      </c>
      <c r="I219" s="92">
        <v>101753</v>
      </c>
      <c r="J219" s="43">
        <f t="shared" si="22"/>
        <v>106.24748164673278</v>
      </c>
      <c r="K219" s="302">
        <v>85618</v>
      </c>
      <c r="L219" s="92">
        <v>78004</v>
      </c>
      <c r="M219" s="43">
        <f t="shared" si="23"/>
        <v>109.76103789549255</v>
      </c>
      <c r="O219" s="302"/>
      <c r="P219" s="273"/>
    </row>
    <row r="220" spans="1:16" ht="12.75">
      <c r="A220" s="40" t="s">
        <v>116</v>
      </c>
      <c r="B220" s="116">
        <v>432</v>
      </c>
      <c r="C220" s="242">
        <v>378</v>
      </c>
      <c r="D220" s="43">
        <f t="shared" si="20"/>
        <v>114.28571428571429</v>
      </c>
      <c r="E220" s="302">
        <v>67</v>
      </c>
      <c r="F220" s="92">
        <v>69</v>
      </c>
      <c r="G220" s="43">
        <f t="shared" si="21"/>
        <v>97.10144927536233</v>
      </c>
      <c r="H220" s="303" t="s">
        <v>85</v>
      </c>
      <c r="I220" s="135" t="s">
        <v>85</v>
      </c>
      <c r="J220" s="43" t="s">
        <v>85</v>
      </c>
      <c r="K220" s="302">
        <v>365</v>
      </c>
      <c r="L220" s="92">
        <v>309</v>
      </c>
      <c r="M220" s="43">
        <f t="shared" si="23"/>
        <v>118.12297734627832</v>
      </c>
      <c r="O220" s="302"/>
      <c r="P220" s="272"/>
    </row>
    <row r="221" spans="1:16" ht="12.75">
      <c r="A221" s="121" t="s">
        <v>86</v>
      </c>
      <c r="B221" s="116">
        <v>1338</v>
      </c>
      <c r="C221" s="242">
        <v>900</v>
      </c>
      <c r="D221" s="43">
        <f t="shared" si="20"/>
        <v>148.66666666666666</v>
      </c>
      <c r="E221" s="303" t="s">
        <v>85</v>
      </c>
      <c r="F221" s="135" t="s">
        <v>85</v>
      </c>
      <c r="G221" s="43" t="s">
        <v>85</v>
      </c>
      <c r="H221" s="303" t="s">
        <v>85</v>
      </c>
      <c r="I221" s="135" t="s">
        <v>85</v>
      </c>
      <c r="J221" s="43" t="s">
        <v>85</v>
      </c>
      <c r="K221" s="302">
        <v>1338</v>
      </c>
      <c r="L221" s="92">
        <v>900</v>
      </c>
      <c r="M221" s="43">
        <f t="shared" si="23"/>
        <v>148.66666666666666</v>
      </c>
      <c r="O221" s="302"/>
      <c r="P221" s="272"/>
    </row>
    <row r="222" spans="1:16" ht="12.75">
      <c r="A222" s="168" t="s">
        <v>87</v>
      </c>
      <c r="B222" s="255">
        <v>15442</v>
      </c>
      <c r="C222" s="255">
        <v>13665</v>
      </c>
      <c r="D222" s="45">
        <f t="shared" si="20"/>
        <v>113.00402488108305</v>
      </c>
      <c r="E222" s="344">
        <v>492</v>
      </c>
      <c r="F222" s="136">
        <v>304</v>
      </c>
      <c r="G222" s="45">
        <f t="shared" si="21"/>
        <v>161.8421052631579</v>
      </c>
      <c r="H222" s="344">
        <v>2325</v>
      </c>
      <c r="I222" s="136">
        <v>668</v>
      </c>
      <c r="J222" s="45" t="s">
        <v>144</v>
      </c>
      <c r="K222" s="344">
        <v>12625</v>
      </c>
      <c r="L222" s="136">
        <v>12693</v>
      </c>
      <c r="M222" s="45">
        <f t="shared" si="23"/>
        <v>99.46427164578901</v>
      </c>
      <c r="O222" s="302"/>
      <c r="P222" s="272"/>
    </row>
    <row r="223" spans="1:16" ht="12.75">
      <c r="A223" s="121"/>
      <c r="B223" s="116"/>
      <c r="C223" s="116"/>
      <c r="D223" s="125"/>
      <c r="E223" s="92"/>
      <c r="F223" s="93"/>
      <c r="G223" s="125"/>
      <c r="H223" s="92"/>
      <c r="I223" s="93"/>
      <c r="J223" s="125"/>
      <c r="K223" s="92"/>
      <c r="L223" s="92"/>
      <c r="M223" s="125"/>
      <c r="O223" s="92"/>
      <c r="P223" s="272"/>
    </row>
    <row r="225" spans="1:13" ht="13.5" customHeight="1">
      <c r="A225" s="446" t="s">
        <v>218</v>
      </c>
      <c r="B225" s="446"/>
      <c r="C225" s="446"/>
      <c r="D225" s="446"/>
      <c r="E225" s="446"/>
      <c r="F225" s="446"/>
      <c r="G225" s="446"/>
      <c r="H225" s="446"/>
      <c r="I225" s="446"/>
      <c r="J225" s="446"/>
      <c r="K225" s="446"/>
      <c r="L225" s="446"/>
      <c r="M225" s="446"/>
    </row>
    <row r="226" spans="1:13" ht="12.75">
      <c r="A226" s="275"/>
      <c r="B226" s="275"/>
      <c r="C226" s="275"/>
      <c r="D226" s="275"/>
      <c r="E226" s="275"/>
      <c r="F226" s="275"/>
      <c r="G226" s="275"/>
      <c r="H226" s="275"/>
      <c r="I226" s="275"/>
      <c r="J226" s="275"/>
      <c r="K226" s="275"/>
      <c r="L226" s="275"/>
      <c r="M226" s="271" t="s">
        <v>102</v>
      </c>
    </row>
    <row r="227" spans="1:13" ht="11.25" customHeight="1">
      <c r="A227" s="396"/>
      <c r="B227" s="415" t="s">
        <v>154</v>
      </c>
      <c r="C227" s="415"/>
      <c r="D227" s="415"/>
      <c r="E227" s="415" t="s">
        <v>155</v>
      </c>
      <c r="F227" s="415"/>
      <c r="G227" s="416"/>
      <c r="H227" s="416"/>
      <c r="I227" s="416"/>
      <c r="J227" s="416"/>
      <c r="K227" s="416"/>
      <c r="L227" s="416"/>
      <c r="M227" s="417"/>
    </row>
    <row r="228" spans="1:13" ht="32.25" customHeight="1">
      <c r="A228" s="397"/>
      <c r="B228" s="415"/>
      <c r="C228" s="415"/>
      <c r="D228" s="415"/>
      <c r="E228" s="415" t="s">
        <v>156</v>
      </c>
      <c r="F228" s="415"/>
      <c r="G228" s="415"/>
      <c r="H228" s="415" t="s">
        <v>157</v>
      </c>
      <c r="I228" s="415"/>
      <c r="J228" s="415"/>
      <c r="K228" s="415" t="s">
        <v>158</v>
      </c>
      <c r="L228" s="415"/>
      <c r="M228" s="418"/>
    </row>
    <row r="229" spans="1:13" ht="34.5" customHeight="1">
      <c r="A229" s="414"/>
      <c r="B229" s="34" t="s">
        <v>159</v>
      </c>
      <c r="C229" s="34" t="s">
        <v>160</v>
      </c>
      <c r="D229" s="34" t="s">
        <v>161</v>
      </c>
      <c r="E229" s="34" t="s">
        <v>159</v>
      </c>
      <c r="F229" s="34" t="s">
        <v>160</v>
      </c>
      <c r="G229" s="34" t="s">
        <v>161</v>
      </c>
      <c r="H229" s="34" t="s">
        <v>159</v>
      </c>
      <c r="I229" s="34" t="s">
        <v>160</v>
      </c>
      <c r="J229" s="34" t="s">
        <v>161</v>
      </c>
      <c r="K229" s="34" t="s">
        <v>159</v>
      </c>
      <c r="L229" s="34" t="s">
        <v>160</v>
      </c>
      <c r="M229" s="210" t="s">
        <v>161</v>
      </c>
    </row>
    <row r="230" spans="1:16" ht="12.75">
      <c r="A230" s="265" t="s">
        <v>70</v>
      </c>
      <c r="B230" s="116">
        <v>254595</v>
      </c>
      <c r="C230" s="116">
        <v>243365</v>
      </c>
      <c r="D230" s="314">
        <f>B230/C230%</f>
        <v>104.61446798019435</v>
      </c>
      <c r="E230" s="302">
        <v>16978</v>
      </c>
      <c r="F230" s="92">
        <v>17032</v>
      </c>
      <c r="G230" s="314">
        <f>E230/F230%</f>
        <v>99.68294974166275</v>
      </c>
      <c r="H230" s="131">
        <v>111786</v>
      </c>
      <c r="I230" s="92">
        <v>104588</v>
      </c>
      <c r="J230" s="314">
        <f>H230/I230%</f>
        <v>106.88224270470799</v>
      </c>
      <c r="K230" s="131">
        <v>125831</v>
      </c>
      <c r="L230" s="92">
        <v>121745</v>
      </c>
      <c r="M230" s="314">
        <f>K230/L230%</f>
        <v>103.35619532629677</v>
      </c>
      <c r="O230" s="302"/>
      <c r="P230" s="272"/>
    </row>
    <row r="231" spans="1:16" s="253" customFormat="1" ht="12.75">
      <c r="A231" s="200" t="s">
        <v>117</v>
      </c>
      <c r="B231" s="116">
        <v>418</v>
      </c>
      <c r="C231" s="116">
        <v>428</v>
      </c>
      <c r="D231" s="43">
        <f aca="true" t="shared" si="24" ref="D231:D248">B231/C231%</f>
        <v>97.66355140186916</v>
      </c>
      <c r="E231" s="302">
        <v>106</v>
      </c>
      <c r="F231" s="92">
        <v>101</v>
      </c>
      <c r="G231" s="43">
        <f aca="true" t="shared" si="25" ref="G231:G247">E231/F231%</f>
        <v>104.95049504950495</v>
      </c>
      <c r="H231" s="302">
        <v>288</v>
      </c>
      <c r="I231" s="92">
        <v>303</v>
      </c>
      <c r="J231" s="43">
        <f aca="true" t="shared" si="26" ref="J231:J247">H231/I231%</f>
        <v>95.04950495049505</v>
      </c>
      <c r="K231" s="302">
        <v>24</v>
      </c>
      <c r="L231" s="92">
        <v>24</v>
      </c>
      <c r="M231" s="43">
        <f aca="true" t="shared" si="27" ref="M231:M248">K231/L231%</f>
        <v>100</v>
      </c>
      <c r="O231" s="302"/>
      <c r="P231" s="273"/>
    </row>
    <row r="232" spans="1:16" ht="12.75">
      <c r="A232" s="132" t="s">
        <v>71</v>
      </c>
      <c r="B232" s="242">
        <v>112</v>
      </c>
      <c r="C232" s="242">
        <v>101</v>
      </c>
      <c r="D232" s="43">
        <f t="shared" si="24"/>
        <v>110.89108910891089</v>
      </c>
      <c r="E232" s="302">
        <v>35</v>
      </c>
      <c r="F232" s="92">
        <v>32</v>
      </c>
      <c r="G232" s="43">
        <f t="shared" si="25"/>
        <v>109.375</v>
      </c>
      <c r="H232" s="303" t="s">
        <v>85</v>
      </c>
      <c r="I232" s="135" t="s">
        <v>85</v>
      </c>
      <c r="J232" s="43" t="s">
        <v>85</v>
      </c>
      <c r="K232" s="302">
        <v>77</v>
      </c>
      <c r="L232" s="92">
        <v>69</v>
      </c>
      <c r="M232" s="43">
        <f t="shared" si="27"/>
        <v>111.59420289855073</v>
      </c>
      <c r="O232" s="302"/>
      <c r="P232" s="272"/>
    </row>
    <row r="233" spans="1:16" ht="12.75">
      <c r="A233" s="138" t="s">
        <v>72</v>
      </c>
      <c r="B233" s="242">
        <v>20167</v>
      </c>
      <c r="C233" s="242">
        <v>18474</v>
      </c>
      <c r="D233" s="43">
        <f t="shared" si="24"/>
        <v>109.16423081086933</v>
      </c>
      <c r="E233" s="302">
        <v>78</v>
      </c>
      <c r="F233" s="92">
        <v>72</v>
      </c>
      <c r="G233" s="43">
        <f t="shared" si="25"/>
        <v>108.33333333333334</v>
      </c>
      <c r="H233" s="302">
        <v>11556</v>
      </c>
      <c r="I233" s="92">
        <v>10440</v>
      </c>
      <c r="J233" s="43">
        <f t="shared" si="26"/>
        <v>110.6896551724138</v>
      </c>
      <c r="K233" s="302">
        <v>8533</v>
      </c>
      <c r="L233" s="92">
        <v>7962</v>
      </c>
      <c r="M233" s="43">
        <f t="shared" si="27"/>
        <v>107.1715649334338</v>
      </c>
      <c r="O233" s="302"/>
      <c r="P233" s="272"/>
    </row>
    <row r="234" spans="1:16" s="253" customFormat="1" ht="12.75">
      <c r="A234" s="138" t="s">
        <v>73</v>
      </c>
      <c r="B234" s="242">
        <v>7102</v>
      </c>
      <c r="C234" s="242">
        <v>6420</v>
      </c>
      <c r="D234" s="43">
        <f t="shared" si="24"/>
        <v>110.62305295950155</v>
      </c>
      <c r="E234" s="302">
        <v>5019</v>
      </c>
      <c r="F234" s="92">
        <v>4949</v>
      </c>
      <c r="G234" s="43">
        <f t="shared" si="25"/>
        <v>101.41442715700141</v>
      </c>
      <c r="H234" s="302">
        <v>1623</v>
      </c>
      <c r="I234" s="92">
        <v>1202</v>
      </c>
      <c r="J234" s="43">
        <f t="shared" si="26"/>
        <v>135.02495840266224</v>
      </c>
      <c r="K234" s="302">
        <v>460</v>
      </c>
      <c r="L234" s="92">
        <v>269</v>
      </c>
      <c r="M234" s="43">
        <f t="shared" si="27"/>
        <v>171.00371747211895</v>
      </c>
      <c r="O234" s="302"/>
      <c r="P234" s="273"/>
    </row>
    <row r="235" spans="1:16" ht="12.75">
      <c r="A235" s="138" t="s">
        <v>74</v>
      </c>
      <c r="B235" s="242">
        <v>36048</v>
      </c>
      <c r="C235" s="242">
        <v>34356</v>
      </c>
      <c r="D235" s="43">
        <f t="shared" si="24"/>
        <v>104.92490394690884</v>
      </c>
      <c r="E235" s="302">
        <v>1564</v>
      </c>
      <c r="F235" s="92">
        <v>1596</v>
      </c>
      <c r="G235" s="43">
        <f t="shared" si="25"/>
        <v>97.99498746867167</v>
      </c>
      <c r="H235" s="302">
        <v>17286</v>
      </c>
      <c r="I235" s="92">
        <v>16039</v>
      </c>
      <c r="J235" s="43">
        <f t="shared" si="26"/>
        <v>107.77479892761394</v>
      </c>
      <c r="K235" s="302">
        <v>17198</v>
      </c>
      <c r="L235" s="92">
        <v>16721</v>
      </c>
      <c r="M235" s="43">
        <f t="shared" si="27"/>
        <v>102.85270019735661</v>
      </c>
      <c r="O235" s="302"/>
      <c r="P235" s="272"/>
    </row>
    <row r="236" spans="1:16" ht="12.75">
      <c r="A236" s="138" t="s">
        <v>75</v>
      </c>
      <c r="B236" s="242">
        <v>2603</v>
      </c>
      <c r="C236" s="242">
        <v>2433</v>
      </c>
      <c r="D236" s="43">
        <f t="shared" si="24"/>
        <v>106.98725852856556</v>
      </c>
      <c r="E236" s="302">
        <v>17</v>
      </c>
      <c r="F236" s="92">
        <v>20</v>
      </c>
      <c r="G236" s="43">
        <f t="shared" si="25"/>
        <v>85</v>
      </c>
      <c r="H236" s="302">
        <v>1997</v>
      </c>
      <c r="I236" s="92">
        <v>1874</v>
      </c>
      <c r="J236" s="43">
        <f t="shared" si="26"/>
        <v>106.56350053361794</v>
      </c>
      <c r="K236" s="302">
        <v>589</v>
      </c>
      <c r="L236" s="92">
        <v>539</v>
      </c>
      <c r="M236" s="43">
        <f t="shared" si="27"/>
        <v>109.27643784786643</v>
      </c>
      <c r="O236" s="302"/>
      <c r="P236" s="272"/>
    </row>
    <row r="237" spans="1:16" ht="12.75">
      <c r="A237" s="138" t="s">
        <v>76</v>
      </c>
      <c r="B237" s="242">
        <v>7483</v>
      </c>
      <c r="C237" s="242">
        <v>7487</v>
      </c>
      <c r="D237" s="43">
        <f t="shared" si="24"/>
        <v>99.94657406170695</v>
      </c>
      <c r="E237" s="302">
        <v>64</v>
      </c>
      <c r="F237" s="92">
        <v>98</v>
      </c>
      <c r="G237" s="43">
        <f t="shared" si="25"/>
        <v>65.3061224489796</v>
      </c>
      <c r="H237" s="302">
        <v>5077</v>
      </c>
      <c r="I237" s="92">
        <v>4706</v>
      </c>
      <c r="J237" s="43">
        <f t="shared" si="26"/>
        <v>107.88355291117722</v>
      </c>
      <c r="K237" s="302">
        <v>2342</v>
      </c>
      <c r="L237" s="92">
        <v>2683</v>
      </c>
      <c r="M237" s="43">
        <f t="shared" si="27"/>
        <v>87.29034662691018</v>
      </c>
      <c r="O237" s="302"/>
      <c r="P237" s="272"/>
    </row>
    <row r="238" spans="1:16" s="253" customFormat="1" ht="12.75">
      <c r="A238" s="40" t="s">
        <v>118</v>
      </c>
      <c r="B238" s="242">
        <v>1532</v>
      </c>
      <c r="C238" s="242">
        <v>1521</v>
      </c>
      <c r="D238" s="43">
        <f t="shared" si="24"/>
        <v>100.7232084155161</v>
      </c>
      <c r="E238" s="302">
        <v>103</v>
      </c>
      <c r="F238" s="92">
        <v>158</v>
      </c>
      <c r="G238" s="43">
        <f t="shared" si="25"/>
        <v>65.18987341772151</v>
      </c>
      <c r="H238" s="302">
        <v>1143</v>
      </c>
      <c r="I238" s="92">
        <v>1171</v>
      </c>
      <c r="J238" s="43">
        <f t="shared" si="26"/>
        <v>97.60888129803585</v>
      </c>
      <c r="K238" s="302">
        <v>286</v>
      </c>
      <c r="L238" s="92">
        <v>192</v>
      </c>
      <c r="M238" s="43">
        <f t="shared" si="27"/>
        <v>148.95833333333334</v>
      </c>
      <c r="O238" s="302"/>
      <c r="P238" s="273"/>
    </row>
    <row r="239" spans="1:16" s="120" customFormat="1" ht="12.75">
      <c r="A239" s="138" t="s">
        <v>77</v>
      </c>
      <c r="B239" s="242">
        <v>1185</v>
      </c>
      <c r="C239" s="242">
        <v>1033</v>
      </c>
      <c r="D239" s="43">
        <f t="shared" si="24"/>
        <v>114.71442400774443</v>
      </c>
      <c r="E239" s="303" t="s">
        <v>85</v>
      </c>
      <c r="F239" s="135" t="s">
        <v>85</v>
      </c>
      <c r="G239" s="43" t="s">
        <v>85</v>
      </c>
      <c r="H239" s="302">
        <v>360</v>
      </c>
      <c r="I239" s="92">
        <v>290</v>
      </c>
      <c r="J239" s="43">
        <f t="shared" si="26"/>
        <v>124.13793103448276</v>
      </c>
      <c r="K239" s="302">
        <v>825</v>
      </c>
      <c r="L239" s="92">
        <v>743</v>
      </c>
      <c r="M239" s="43">
        <f t="shared" si="27"/>
        <v>111.03633916554509</v>
      </c>
      <c r="O239" s="302"/>
      <c r="P239" s="274"/>
    </row>
    <row r="240" spans="1:16" ht="12.75">
      <c r="A240" s="138" t="s">
        <v>78</v>
      </c>
      <c r="B240" s="242">
        <v>266</v>
      </c>
      <c r="C240" s="242">
        <v>248</v>
      </c>
      <c r="D240" s="43">
        <f t="shared" si="24"/>
        <v>107.25806451612904</v>
      </c>
      <c r="E240" s="302">
        <v>11</v>
      </c>
      <c r="F240" s="92">
        <v>10</v>
      </c>
      <c r="G240" s="43">
        <f t="shared" si="25"/>
        <v>110</v>
      </c>
      <c r="H240" s="302">
        <v>188</v>
      </c>
      <c r="I240" s="92">
        <v>172</v>
      </c>
      <c r="J240" s="43">
        <f t="shared" si="26"/>
        <v>109.30232558139535</v>
      </c>
      <c r="K240" s="302">
        <v>67</v>
      </c>
      <c r="L240" s="92">
        <v>66</v>
      </c>
      <c r="M240" s="43">
        <f t="shared" si="27"/>
        <v>101.51515151515152</v>
      </c>
      <c r="O240" s="302"/>
      <c r="P240" s="272"/>
    </row>
    <row r="241" spans="1:16" ht="12.75">
      <c r="A241" s="138" t="s">
        <v>79</v>
      </c>
      <c r="B241" s="242">
        <v>58643</v>
      </c>
      <c r="C241" s="242">
        <v>54073</v>
      </c>
      <c r="D241" s="43">
        <f t="shared" si="24"/>
        <v>108.45153773602352</v>
      </c>
      <c r="E241" s="302">
        <v>1629</v>
      </c>
      <c r="F241" s="92">
        <v>1485</v>
      </c>
      <c r="G241" s="43">
        <f t="shared" si="25"/>
        <v>109.6969696969697</v>
      </c>
      <c r="H241" s="302">
        <v>23671</v>
      </c>
      <c r="I241" s="92">
        <v>22989</v>
      </c>
      <c r="J241" s="43">
        <f t="shared" si="26"/>
        <v>102.96663621732134</v>
      </c>
      <c r="K241" s="302">
        <v>33343</v>
      </c>
      <c r="L241" s="92">
        <v>29599</v>
      </c>
      <c r="M241" s="43">
        <f t="shared" si="27"/>
        <v>112.6490759822967</v>
      </c>
      <c r="O241" s="302"/>
      <c r="P241" s="272"/>
    </row>
    <row r="242" spans="1:16" ht="12.75">
      <c r="A242" s="138" t="s">
        <v>80</v>
      </c>
      <c r="B242" s="242">
        <v>81223</v>
      </c>
      <c r="C242" s="242">
        <v>80832</v>
      </c>
      <c r="D242" s="43">
        <f t="shared" si="24"/>
        <v>100.48371931908154</v>
      </c>
      <c r="E242" s="302">
        <v>1546</v>
      </c>
      <c r="F242" s="92">
        <v>1872</v>
      </c>
      <c r="G242" s="43">
        <f t="shared" si="25"/>
        <v>82.58547008547009</v>
      </c>
      <c r="H242" s="302">
        <v>31275</v>
      </c>
      <c r="I242" s="92">
        <v>30666</v>
      </c>
      <c r="J242" s="43">
        <f t="shared" si="26"/>
        <v>101.9859127372334</v>
      </c>
      <c r="K242" s="302">
        <v>48402</v>
      </c>
      <c r="L242" s="92">
        <v>48294</v>
      </c>
      <c r="M242" s="43">
        <f t="shared" si="27"/>
        <v>100.22363026462915</v>
      </c>
      <c r="O242" s="302"/>
      <c r="P242" s="272"/>
    </row>
    <row r="243" spans="1:16" ht="12.75">
      <c r="A243" s="138" t="s">
        <v>81</v>
      </c>
      <c r="B243" s="242">
        <v>27</v>
      </c>
      <c r="C243" s="242">
        <v>86</v>
      </c>
      <c r="D243" s="43">
        <f t="shared" si="24"/>
        <v>31.3953488372093</v>
      </c>
      <c r="E243" s="302">
        <v>17</v>
      </c>
      <c r="F243" s="135" t="s">
        <v>85</v>
      </c>
      <c r="G243" s="43" t="s">
        <v>85</v>
      </c>
      <c r="H243" s="303">
        <v>2</v>
      </c>
      <c r="I243" s="135" t="s">
        <v>85</v>
      </c>
      <c r="J243" s="43" t="s">
        <v>85</v>
      </c>
      <c r="K243" s="302">
        <v>8</v>
      </c>
      <c r="L243" s="92">
        <v>86</v>
      </c>
      <c r="M243" s="43">
        <f t="shared" si="27"/>
        <v>9.30232558139535</v>
      </c>
      <c r="O243" s="302"/>
      <c r="P243" s="272"/>
    </row>
    <row r="244" spans="1:16" ht="12.75">
      <c r="A244" s="138" t="s">
        <v>82</v>
      </c>
      <c r="B244" s="242">
        <v>3</v>
      </c>
      <c r="C244" s="242">
        <v>15</v>
      </c>
      <c r="D244" s="43">
        <f t="shared" si="24"/>
        <v>20</v>
      </c>
      <c r="E244" s="303" t="s">
        <v>85</v>
      </c>
      <c r="F244" s="135" t="s">
        <v>85</v>
      </c>
      <c r="G244" s="43" t="s">
        <v>85</v>
      </c>
      <c r="H244" s="302">
        <v>3</v>
      </c>
      <c r="I244" s="92">
        <v>9</v>
      </c>
      <c r="J244" s="43">
        <f t="shared" si="26"/>
        <v>33.333333333333336</v>
      </c>
      <c r="K244" s="303" t="s">
        <v>85</v>
      </c>
      <c r="L244" s="92">
        <v>6</v>
      </c>
      <c r="M244" s="43" t="s">
        <v>85</v>
      </c>
      <c r="O244" s="303"/>
      <c r="P244" s="272"/>
    </row>
    <row r="245" spans="1:16" ht="12.75">
      <c r="A245" s="138" t="s">
        <v>83</v>
      </c>
      <c r="B245" s="242">
        <v>36823</v>
      </c>
      <c r="C245" s="242">
        <v>34992</v>
      </c>
      <c r="D245" s="43">
        <f t="shared" si="24"/>
        <v>105.23262459990855</v>
      </c>
      <c r="E245" s="302">
        <v>6696</v>
      </c>
      <c r="F245" s="92">
        <v>6551</v>
      </c>
      <c r="G245" s="43">
        <f t="shared" si="25"/>
        <v>102.21340253396427</v>
      </c>
      <c r="H245" s="302">
        <v>16573</v>
      </c>
      <c r="I245" s="92">
        <v>14064</v>
      </c>
      <c r="J245" s="43">
        <f t="shared" si="26"/>
        <v>117.83987485779296</v>
      </c>
      <c r="K245" s="302">
        <v>13554</v>
      </c>
      <c r="L245" s="92">
        <v>14377</v>
      </c>
      <c r="M245" s="43">
        <f t="shared" si="27"/>
        <v>94.27557904987131</v>
      </c>
      <c r="O245" s="302"/>
      <c r="P245" s="272"/>
    </row>
    <row r="246" spans="1:16" s="254" customFormat="1" ht="12.75">
      <c r="A246" s="200" t="s">
        <v>119</v>
      </c>
      <c r="B246" s="242">
        <v>721</v>
      </c>
      <c r="C246" s="242">
        <v>644</v>
      </c>
      <c r="D246" s="43">
        <f t="shared" si="24"/>
        <v>111.95652173913042</v>
      </c>
      <c r="E246" s="303" t="s">
        <v>120</v>
      </c>
      <c r="F246" s="92">
        <v>13</v>
      </c>
      <c r="G246" s="43" t="s">
        <v>128</v>
      </c>
      <c r="H246" s="92">
        <v>646</v>
      </c>
      <c r="I246" s="92">
        <v>586</v>
      </c>
      <c r="J246" s="43">
        <f t="shared" si="26"/>
        <v>110.23890784982935</v>
      </c>
      <c r="K246" s="302">
        <v>62</v>
      </c>
      <c r="L246" s="92">
        <v>45</v>
      </c>
      <c r="M246" s="43">
        <f t="shared" si="27"/>
        <v>137.77777777777777</v>
      </c>
      <c r="O246" s="302"/>
      <c r="P246" s="274"/>
    </row>
    <row r="247" spans="1:16" s="253" customFormat="1" ht="12.75">
      <c r="A247" s="121" t="s">
        <v>84</v>
      </c>
      <c r="B247" s="242">
        <v>235</v>
      </c>
      <c r="C247" s="242">
        <v>200</v>
      </c>
      <c r="D247" s="43">
        <f t="shared" si="24"/>
        <v>117.5</v>
      </c>
      <c r="E247" s="351">
        <v>80</v>
      </c>
      <c r="F247" s="92">
        <v>75</v>
      </c>
      <c r="G247" s="43">
        <f t="shared" si="25"/>
        <v>106.66666666666667</v>
      </c>
      <c r="H247" s="351">
        <v>98</v>
      </c>
      <c r="I247" s="92">
        <v>77</v>
      </c>
      <c r="J247" s="43">
        <f t="shared" si="26"/>
        <v>127.27272727272727</v>
      </c>
      <c r="K247" s="351">
        <v>57</v>
      </c>
      <c r="L247" s="92">
        <v>48</v>
      </c>
      <c r="M247" s="43">
        <f t="shared" si="27"/>
        <v>118.75</v>
      </c>
      <c r="O247" s="302"/>
      <c r="P247" s="273"/>
    </row>
    <row r="248" spans="1:16" ht="12.75">
      <c r="A248" s="168" t="s">
        <v>87</v>
      </c>
      <c r="B248" s="255">
        <v>4</v>
      </c>
      <c r="C248" s="255">
        <v>22</v>
      </c>
      <c r="D248" s="45">
        <f t="shared" si="24"/>
        <v>18.181818181818183</v>
      </c>
      <c r="E248" s="348" t="s">
        <v>85</v>
      </c>
      <c r="F248" s="350" t="s">
        <v>85</v>
      </c>
      <c r="G248" s="45" t="s">
        <v>85</v>
      </c>
      <c r="H248" s="348" t="s">
        <v>85</v>
      </c>
      <c r="I248" s="350" t="s">
        <v>85</v>
      </c>
      <c r="J248" s="45" t="s">
        <v>85</v>
      </c>
      <c r="K248" s="344">
        <v>4</v>
      </c>
      <c r="L248" s="136">
        <v>22</v>
      </c>
      <c r="M248" s="45">
        <f t="shared" si="27"/>
        <v>18.181818181818183</v>
      </c>
      <c r="O248" s="302"/>
      <c r="P248" s="272"/>
    </row>
    <row r="249" spans="1:16" ht="12.75">
      <c r="A249" s="121"/>
      <c r="B249" s="242"/>
      <c r="D249" s="43"/>
      <c r="E249" s="276"/>
      <c r="F249" s="242"/>
      <c r="G249" s="137"/>
      <c r="H249" s="276"/>
      <c r="I249" s="242"/>
      <c r="J249" s="137"/>
      <c r="K249" s="93"/>
      <c r="L249" s="242"/>
      <c r="M249" s="137"/>
      <c r="O249" s="92"/>
      <c r="P249" s="272"/>
    </row>
    <row r="250" ht="12.75">
      <c r="D250" s="43"/>
    </row>
    <row r="251" spans="1:13" ht="17.25" customHeight="1">
      <c r="A251" s="445" t="s">
        <v>219</v>
      </c>
      <c r="B251" s="445"/>
      <c r="C251" s="445"/>
      <c r="D251" s="445"/>
      <c r="E251" s="445"/>
      <c r="F251" s="445"/>
      <c r="G251" s="445"/>
      <c r="H251" s="445"/>
      <c r="I251" s="445"/>
      <c r="J251" s="445"/>
      <c r="K251" s="445"/>
      <c r="L251" s="445"/>
      <c r="M251" s="445"/>
    </row>
    <row r="252" spans="1:13" ht="12.75">
      <c r="A252" s="277"/>
      <c r="B252" s="277"/>
      <c r="C252" s="277"/>
      <c r="D252" s="277"/>
      <c r="E252" s="277"/>
      <c r="F252" s="277"/>
      <c r="G252" s="277"/>
      <c r="H252" s="277"/>
      <c r="I252" s="277"/>
      <c r="J252" s="277"/>
      <c r="K252" s="277"/>
      <c r="L252" s="277"/>
      <c r="M252" s="271" t="s">
        <v>102</v>
      </c>
    </row>
    <row r="253" spans="1:13" ht="15" customHeight="1">
      <c r="A253" s="396"/>
      <c r="B253" s="415" t="s">
        <v>154</v>
      </c>
      <c r="C253" s="415"/>
      <c r="D253" s="415"/>
      <c r="E253" s="415" t="s">
        <v>155</v>
      </c>
      <c r="F253" s="415"/>
      <c r="G253" s="416"/>
      <c r="H253" s="416"/>
      <c r="I253" s="416"/>
      <c r="J253" s="416"/>
      <c r="K253" s="416"/>
      <c r="L253" s="416"/>
      <c r="M253" s="417"/>
    </row>
    <row r="254" spans="1:13" ht="36" customHeight="1">
      <c r="A254" s="397"/>
      <c r="B254" s="415"/>
      <c r="C254" s="415"/>
      <c r="D254" s="415"/>
      <c r="E254" s="415" t="s">
        <v>156</v>
      </c>
      <c r="F254" s="415"/>
      <c r="G254" s="415"/>
      <c r="H254" s="415" t="s">
        <v>157</v>
      </c>
      <c r="I254" s="415"/>
      <c r="J254" s="415"/>
      <c r="K254" s="415" t="s">
        <v>158</v>
      </c>
      <c r="L254" s="415"/>
      <c r="M254" s="418"/>
    </row>
    <row r="255" spans="1:13" ht="38.25" customHeight="1">
      <c r="A255" s="414"/>
      <c r="B255" s="34" t="s">
        <v>159</v>
      </c>
      <c r="C255" s="34" t="s">
        <v>160</v>
      </c>
      <c r="D255" s="34" t="s">
        <v>161</v>
      </c>
      <c r="E255" s="34" t="s">
        <v>159</v>
      </c>
      <c r="F255" s="34" t="s">
        <v>160</v>
      </c>
      <c r="G255" s="34" t="s">
        <v>161</v>
      </c>
      <c r="H255" s="34" t="s">
        <v>159</v>
      </c>
      <c r="I255" s="34" t="s">
        <v>160</v>
      </c>
      <c r="J255" s="34" t="s">
        <v>161</v>
      </c>
      <c r="K255" s="34" t="s">
        <v>159</v>
      </c>
      <c r="L255" s="34" t="s">
        <v>160</v>
      </c>
      <c r="M255" s="210" t="s">
        <v>161</v>
      </c>
    </row>
    <row r="256" spans="1:15" ht="12.75">
      <c r="A256" s="265" t="s">
        <v>70</v>
      </c>
      <c r="B256" s="117">
        <v>49563295</v>
      </c>
      <c r="C256" s="116">
        <f>F256+I256+L256</f>
        <v>47770236</v>
      </c>
      <c r="D256" s="314">
        <f>B256/C256%</f>
        <v>103.75350668144073</v>
      </c>
      <c r="E256" s="117">
        <v>37153432</v>
      </c>
      <c r="F256" s="92">
        <f>SUM(F257:F276)</f>
        <v>35125190</v>
      </c>
      <c r="G256" s="314">
        <f>E256/F256%</f>
        <v>105.77432321362531</v>
      </c>
      <c r="H256" s="117">
        <v>552553</v>
      </c>
      <c r="I256" s="92">
        <f>SUM(I257:I276)</f>
        <v>588921</v>
      </c>
      <c r="J256" s="314">
        <f>H256/I256%</f>
        <v>93.82463861876211</v>
      </c>
      <c r="K256" s="117">
        <v>11857310</v>
      </c>
      <c r="L256" s="92">
        <f>SUM(L257:L276)</f>
        <v>12056125</v>
      </c>
      <c r="M256" s="314">
        <f>K256/L256%</f>
        <v>98.35092121224689</v>
      </c>
      <c r="O256" s="302"/>
    </row>
    <row r="257" spans="1:15" s="253" customFormat="1" ht="12.75">
      <c r="A257" s="200" t="s">
        <v>117</v>
      </c>
      <c r="B257" s="117">
        <v>1335302</v>
      </c>
      <c r="C257" s="116">
        <f aca="true" t="shared" si="28" ref="C257:C276">F257+I257+L257</f>
        <v>1658471</v>
      </c>
      <c r="D257" s="43">
        <f aca="true" t="shared" si="29" ref="D257:D276">B257/C257%</f>
        <v>80.51403973901263</v>
      </c>
      <c r="E257" s="302">
        <v>879324</v>
      </c>
      <c r="F257" s="92">
        <v>1194532</v>
      </c>
      <c r="G257" s="43">
        <f aca="true" t="shared" si="30" ref="G257:G276">E257/F257%</f>
        <v>73.61242729370163</v>
      </c>
      <c r="H257" s="302">
        <v>18190</v>
      </c>
      <c r="I257" s="119">
        <v>17572</v>
      </c>
      <c r="J257" s="43">
        <f aca="true" t="shared" si="31" ref="J257:J276">H257/I257%</f>
        <v>103.51695879808787</v>
      </c>
      <c r="K257" s="119">
        <v>437788</v>
      </c>
      <c r="L257" s="119">
        <v>446367</v>
      </c>
      <c r="M257" s="43">
        <f aca="true" t="shared" si="32" ref="M257:M276">K257/L257%</f>
        <v>98.07803892312828</v>
      </c>
      <c r="N257" s="301"/>
      <c r="O257" s="302"/>
    </row>
    <row r="258" spans="1:15" ht="12.75">
      <c r="A258" s="121" t="s">
        <v>71</v>
      </c>
      <c r="B258" s="117">
        <v>9751964</v>
      </c>
      <c r="C258" s="116">
        <f t="shared" si="28"/>
        <v>9430627</v>
      </c>
      <c r="D258" s="43">
        <f t="shared" si="29"/>
        <v>103.40737683719226</v>
      </c>
      <c r="E258" s="302">
        <v>8752489</v>
      </c>
      <c r="F258" s="92">
        <v>8423120</v>
      </c>
      <c r="G258" s="43">
        <f t="shared" si="30"/>
        <v>103.91029689711176</v>
      </c>
      <c r="H258" s="302">
        <v>16227</v>
      </c>
      <c r="I258" s="92">
        <v>18759</v>
      </c>
      <c r="J258" s="43">
        <f t="shared" si="31"/>
        <v>86.50247881017111</v>
      </c>
      <c r="K258" s="302">
        <v>983248</v>
      </c>
      <c r="L258" s="92">
        <v>988748</v>
      </c>
      <c r="M258" s="43">
        <f t="shared" si="32"/>
        <v>99.44374097343308</v>
      </c>
      <c r="N258" s="301"/>
      <c r="O258" s="302"/>
    </row>
    <row r="259" spans="1:15" ht="12.75">
      <c r="A259" s="121" t="s">
        <v>72</v>
      </c>
      <c r="B259" s="117">
        <v>1401189</v>
      </c>
      <c r="C259" s="116">
        <f t="shared" si="28"/>
        <v>1370318</v>
      </c>
      <c r="D259" s="43">
        <f t="shared" si="29"/>
        <v>102.2528347434683</v>
      </c>
      <c r="E259" s="302">
        <v>790769</v>
      </c>
      <c r="F259" s="92">
        <v>752736</v>
      </c>
      <c r="G259" s="43">
        <f t="shared" si="30"/>
        <v>105.05263465544361</v>
      </c>
      <c r="H259" s="302">
        <v>9395</v>
      </c>
      <c r="I259" s="92">
        <v>9306</v>
      </c>
      <c r="J259" s="43">
        <f t="shared" si="31"/>
        <v>100.95637223296798</v>
      </c>
      <c r="K259" s="302">
        <v>601025</v>
      </c>
      <c r="L259" s="92">
        <v>608276</v>
      </c>
      <c r="M259" s="43">
        <f t="shared" si="32"/>
        <v>98.80794244717858</v>
      </c>
      <c r="N259" s="301"/>
      <c r="O259" s="302"/>
    </row>
    <row r="260" spans="1:15" s="253" customFormat="1" ht="12.75">
      <c r="A260" s="121" t="s">
        <v>73</v>
      </c>
      <c r="B260" s="117">
        <v>9768086</v>
      </c>
      <c r="C260" s="116">
        <f t="shared" si="28"/>
        <v>9491852</v>
      </c>
      <c r="D260" s="43">
        <f t="shared" si="29"/>
        <v>102.91022236756325</v>
      </c>
      <c r="E260" s="302">
        <v>9073713</v>
      </c>
      <c r="F260" s="92">
        <v>8905588</v>
      </c>
      <c r="G260" s="43">
        <f t="shared" si="30"/>
        <v>101.88785962252015</v>
      </c>
      <c r="H260" s="302">
        <v>36035</v>
      </c>
      <c r="I260" s="92">
        <v>49031</v>
      </c>
      <c r="J260" s="43">
        <f t="shared" si="31"/>
        <v>73.49431992005059</v>
      </c>
      <c r="K260" s="302">
        <v>658338</v>
      </c>
      <c r="L260" s="92">
        <v>537233</v>
      </c>
      <c r="M260" s="43">
        <f t="shared" si="32"/>
        <v>122.54236057725419</v>
      </c>
      <c r="N260" s="301"/>
      <c r="O260" s="302"/>
    </row>
    <row r="261" spans="1:15" ht="12.75">
      <c r="A261" s="121" t="s">
        <v>74</v>
      </c>
      <c r="B261" s="117">
        <v>79566</v>
      </c>
      <c r="C261" s="116">
        <f t="shared" si="28"/>
        <v>213583</v>
      </c>
      <c r="D261" s="43">
        <f t="shared" si="29"/>
        <v>37.252964889527725</v>
      </c>
      <c r="E261" s="302">
        <v>40510</v>
      </c>
      <c r="F261" s="92">
        <v>174815</v>
      </c>
      <c r="G261" s="43">
        <f t="shared" si="30"/>
        <v>23.173068672596745</v>
      </c>
      <c r="H261" s="302">
        <v>4983</v>
      </c>
      <c r="I261" s="92">
        <v>5113</v>
      </c>
      <c r="J261" s="43">
        <f t="shared" si="31"/>
        <v>97.45746137297085</v>
      </c>
      <c r="K261" s="302">
        <v>34073</v>
      </c>
      <c r="L261" s="92">
        <v>33655</v>
      </c>
      <c r="M261" s="43">
        <f t="shared" si="32"/>
        <v>101.24201455950082</v>
      </c>
      <c r="N261" s="301"/>
      <c r="O261" s="302"/>
    </row>
    <row r="262" spans="1:15" ht="12.75">
      <c r="A262" s="121" t="s">
        <v>75</v>
      </c>
      <c r="B262" s="117">
        <v>1451259</v>
      </c>
      <c r="C262" s="116">
        <f t="shared" si="28"/>
        <v>1399249</v>
      </c>
      <c r="D262" s="43">
        <f t="shared" si="29"/>
        <v>103.71699390172871</v>
      </c>
      <c r="E262" s="302">
        <v>1066247</v>
      </c>
      <c r="F262" s="92">
        <v>1017802</v>
      </c>
      <c r="G262" s="43">
        <f t="shared" si="30"/>
        <v>104.75976663437486</v>
      </c>
      <c r="H262" s="302">
        <v>27261</v>
      </c>
      <c r="I262" s="92">
        <v>28567</v>
      </c>
      <c r="J262" s="43">
        <f t="shared" si="31"/>
        <v>95.4282913851647</v>
      </c>
      <c r="K262" s="302">
        <v>357751</v>
      </c>
      <c r="L262" s="92">
        <v>352880</v>
      </c>
      <c r="M262" s="43">
        <f t="shared" si="32"/>
        <v>101.38035592836091</v>
      </c>
      <c r="N262" s="301"/>
      <c r="O262" s="302"/>
    </row>
    <row r="263" spans="1:15" ht="12.75">
      <c r="A263" s="121" t="s">
        <v>76</v>
      </c>
      <c r="B263" s="117">
        <v>2078107</v>
      </c>
      <c r="C263" s="116">
        <f t="shared" si="28"/>
        <v>1712232</v>
      </c>
      <c r="D263" s="43">
        <f t="shared" si="29"/>
        <v>121.36830756579717</v>
      </c>
      <c r="E263" s="302">
        <v>1120670</v>
      </c>
      <c r="F263" s="92">
        <v>688749</v>
      </c>
      <c r="G263" s="43">
        <f t="shared" si="30"/>
        <v>162.71094404492783</v>
      </c>
      <c r="H263" s="302">
        <v>64378</v>
      </c>
      <c r="I263" s="92">
        <v>58961</v>
      </c>
      <c r="J263" s="43">
        <f t="shared" si="31"/>
        <v>109.1874289784773</v>
      </c>
      <c r="K263" s="302">
        <v>893059</v>
      </c>
      <c r="L263" s="92">
        <v>964522</v>
      </c>
      <c r="M263" s="43">
        <f t="shared" si="32"/>
        <v>92.59083774138901</v>
      </c>
      <c r="N263" s="301"/>
      <c r="O263" s="302"/>
    </row>
    <row r="264" spans="1:15" s="253" customFormat="1" ht="12.75">
      <c r="A264" s="40" t="s">
        <v>118</v>
      </c>
      <c r="B264" s="117">
        <v>2503608</v>
      </c>
      <c r="C264" s="116">
        <f t="shared" si="28"/>
        <v>2814054</v>
      </c>
      <c r="D264" s="43">
        <f t="shared" si="29"/>
        <v>88.96801553914743</v>
      </c>
      <c r="E264" s="302">
        <v>1484062</v>
      </c>
      <c r="F264" s="92">
        <v>1773266</v>
      </c>
      <c r="G264" s="43">
        <f t="shared" si="30"/>
        <v>83.69088450350934</v>
      </c>
      <c r="H264" s="302">
        <v>81171</v>
      </c>
      <c r="I264" s="92">
        <v>80639</v>
      </c>
      <c r="J264" s="43">
        <f t="shared" si="31"/>
        <v>100.65973040340282</v>
      </c>
      <c r="K264" s="302">
        <v>938375</v>
      </c>
      <c r="L264" s="92">
        <v>960149</v>
      </c>
      <c r="M264" s="43">
        <f t="shared" si="32"/>
        <v>97.73222697727124</v>
      </c>
      <c r="N264" s="301"/>
      <c r="O264" s="302"/>
    </row>
    <row r="265" spans="1:15" s="120" customFormat="1" ht="12.75">
      <c r="A265" s="121" t="s">
        <v>77</v>
      </c>
      <c r="B265" s="117">
        <v>3602924</v>
      </c>
      <c r="C265" s="116">
        <f t="shared" si="28"/>
        <v>3129882</v>
      </c>
      <c r="D265" s="43">
        <f t="shared" si="29"/>
        <v>115.11373272219208</v>
      </c>
      <c r="E265" s="302">
        <v>3203544</v>
      </c>
      <c r="F265" s="92">
        <v>2729887</v>
      </c>
      <c r="G265" s="43">
        <f t="shared" si="30"/>
        <v>117.35079144301578</v>
      </c>
      <c r="H265" s="302">
        <v>59941</v>
      </c>
      <c r="I265" s="92">
        <v>62182</v>
      </c>
      <c r="J265" s="43">
        <f t="shared" si="31"/>
        <v>96.39606316940593</v>
      </c>
      <c r="K265" s="302">
        <v>339439</v>
      </c>
      <c r="L265" s="92">
        <v>337813</v>
      </c>
      <c r="M265" s="43">
        <f t="shared" si="32"/>
        <v>100.4813313874836</v>
      </c>
      <c r="N265" s="301"/>
      <c r="O265" s="302"/>
    </row>
    <row r="266" spans="1:15" ht="12.75">
      <c r="A266" s="121" t="s">
        <v>78</v>
      </c>
      <c r="B266" s="117">
        <v>4354900</v>
      </c>
      <c r="C266" s="116">
        <f t="shared" si="28"/>
        <v>4821638</v>
      </c>
      <c r="D266" s="43">
        <f t="shared" si="29"/>
        <v>90.31992862176713</v>
      </c>
      <c r="E266" s="302">
        <v>2209989</v>
      </c>
      <c r="F266" s="92">
        <v>2602675</v>
      </c>
      <c r="G266" s="43">
        <f t="shared" si="30"/>
        <v>84.91221531693354</v>
      </c>
      <c r="H266" s="302">
        <v>21322</v>
      </c>
      <c r="I266" s="92">
        <v>22938</v>
      </c>
      <c r="J266" s="43">
        <f t="shared" si="31"/>
        <v>92.95492196355393</v>
      </c>
      <c r="K266" s="302">
        <v>2123589</v>
      </c>
      <c r="L266" s="92">
        <v>2196025</v>
      </c>
      <c r="M266" s="43">
        <f t="shared" si="32"/>
        <v>96.70149474618914</v>
      </c>
      <c r="N266" s="301"/>
      <c r="O266" s="302"/>
    </row>
    <row r="267" spans="1:15" ht="12.75">
      <c r="A267" s="121" t="s">
        <v>79</v>
      </c>
      <c r="B267" s="117">
        <v>125261</v>
      </c>
      <c r="C267" s="116">
        <f t="shared" si="28"/>
        <v>124434</v>
      </c>
      <c r="D267" s="43">
        <f t="shared" si="29"/>
        <v>100.66460935114198</v>
      </c>
      <c r="E267" s="303" t="s">
        <v>85</v>
      </c>
      <c r="F267" s="92">
        <v>13500</v>
      </c>
      <c r="G267" s="43" t="s">
        <v>85</v>
      </c>
      <c r="H267" s="302">
        <v>5355</v>
      </c>
      <c r="I267" s="92">
        <v>8152</v>
      </c>
      <c r="J267" s="43">
        <f t="shared" si="31"/>
        <v>65.68940137389598</v>
      </c>
      <c r="K267" s="302">
        <v>119906</v>
      </c>
      <c r="L267" s="92">
        <v>102782</v>
      </c>
      <c r="M267" s="43">
        <f t="shared" si="32"/>
        <v>116.6605047576424</v>
      </c>
      <c r="N267" s="301"/>
      <c r="O267" s="302"/>
    </row>
    <row r="268" spans="1:15" ht="12.75">
      <c r="A268" s="121" t="s">
        <v>80</v>
      </c>
      <c r="B268" s="117">
        <v>759421</v>
      </c>
      <c r="C268" s="116">
        <f>F268+I268+L268</f>
        <v>383094</v>
      </c>
      <c r="D268" s="43">
        <f t="shared" si="29"/>
        <v>198.2335927996784</v>
      </c>
      <c r="E268" s="302">
        <v>742159</v>
      </c>
      <c r="F268" s="92">
        <v>365835</v>
      </c>
      <c r="G268" s="43" t="s">
        <v>139</v>
      </c>
      <c r="H268" s="302">
        <v>2491</v>
      </c>
      <c r="I268" s="92">
        <v>2674</v>
      </c>
      <c r="J268" s="43">
        <f t="shared" si="31"/>
        <v>93.15632011967091</v>
      </c>
      <c r="K268" s="302">
        <v>14771</v>
      </c>
      <c r="L268" s="92">
        <v>14585</v>
      </c>
      <c r="M268" s="43">
        <f t="shared" si="32"/>
        <v>101.27528282482002</v>
      </c>
      <c r="N268" s="301"/>
      <c r="O268" s="302"/>
    </row>
    <row r="269" spans="1:15" ht="12.75">
      <c r="A269" s="121" t="s">
        <v>81</v>
      </c>
      <c r="B269" s="117">
        <v>1254527</v>
      </c>
      <c r="C269" s="116">
        <f t="shared" si="28"/>
        <v>1486358</v>
      </c>
      <c r="D269" s="43">
        <f t="shared" si="29"/>
        <v>84.40274819390753</v>
      </c>
      <c r="E269" s="302">
        <v>699910</v>
      </c>
      <c r="F269" s="92">
        <v>937545</v>
      </c>
      <c r="G269" s="43">
        <f t="shared" si="30"/>
        <v>74.65348329946829</v>
      </c>
      <c r="H269" s="302">
        <v>35469</v>
      </c>
      <c r="I269" s="92">
        <v>33995</v>
      </c>
      <c r="J269" s="43">
        <f t="shared" si="31"/>
        <v>104.3359317546698</v>
      </c>
      <c r="K269" s="302">
        <v>519148</v>
      </c>
      <c r="L269" s="92">
        <v>514818</v>
      </c>
      <c r="M269" s="43">
        <f t="shared" si="32"/>
        <v>100.84107393292386</v>
      </c>
      <c r="N269" s="301"/>
      <c r="O269" s="302"/>
    </row>
    <row r="270" spans="1:15" ht="12.75">
      <c r="A270" s="121" t="s">
        <v>82</v>
      </c>
      <c r="B270" s="117">
        <v>4234220</v>
      </c>
      <c r="C270" s="116">
        <f t="shared" si="28"/>
        <v>3996530</v>
      </c>
      <c r="D270" s="43">
        <f t="shared" si="29"/>
        <v>105.9474093776351</v>
      </c>
      <c r="E270" s="302">
        <v>2458410</v>
      </c>
      <c r="F270" s="92">
        <v>2264933</v>
      </c>
      <c r="G270" s="43">
        <f t="shared" si="30"/>
        <v>108.54228359072873</v>
      </c>
      <c r="H270" s="302">
        <v>15180</v>
      </c>
      <c r="I270" s="92">
        <v>35768</v>
      </c>
      <c r="J270" s="43">
        <f t="shared" si="31"/>
        <v>42.44016998434355</v>
      </c>
      <c r="K270" s="302">
        <v>1760630</v>
      </c>
      <c r="L270" s="92">
        <v>1695829</v>
      </c>
      <c r="M270" s="43">
        <f t="shared" si="32"/>
        <v>103.82119895343222</v>
      </c>
      <c r="N270" s="301"/>
      <c r="O270" s="302"/>
    </row>
    <row r="271" spans="1:15" ht="12.75">
      <c r="A271" s="121" t="s">
        <v>83</v>
      </c>
      <c r="B271" s="117">
        <v>1885678</v>
      </c>
      <c r="C271" s="116">
        <f t="shared" si="28"/>
        <v>2297132</v>
      </c>
      <c r="D271" s="43">
        <f t="shared" si="29"/>
        <v>82.08836061662979</v>
      </c>
      <c r="E271" s="302">
        <v>506873</v>
      </c>
      <c r="F271" s="92">
        <v>836410</v>
      </c>
      <c r="G271" s="43">
        <f t="shared" si="30"/>
        <v>60.60102103035592</v>
      </c>
      <c r="H271" s="302">
        <v>138544</v>
      </c>
      <c r="I271" s="92">
        <v>111739</v>
      </c>
      <c r="J271" s="43">
        <f t="shared" si="31"/>
        <v>123.98893850848852</v>
      </c>
      <c r="K271" s="302">
        <v>1240261</v>
      </c>
      <c r="L271" s="92">
        <v>1348983</v>
      </c>
      <c r="M271" s="43">
        <f t="shared" si="32"/>
        <v>91.94044698858325</v>
      </c>
      <c r="N271" s="301"/>
      <c r="O271" s="302"/>
    </row>
    <row r="272" spans="1:15" s="254" customFormat="1" ht="12.75">
      <c r="A272" s="200" t="s">
        <v>115</v>
      </c>
      <c r="B272" s="117">
        <v>98585</v>
      </c>
      <c r="C272" s="116">
        <f t="shared" si="28"/>
        <v>153702</v>
      </c>
      <c r="D272" s="43">
        <f t="shared" si="29"/>
        <v>64.14034950748852</v>
      </c>
      <c r="E272" s="302">
        <v>54159</v>
      </c>
      <c r="F272" s="92">
        <v>83647</v>
      </c>
      <c r="G272" s="43">
        <f t="shared" si="30"/>
        <v>64.74709194591557</v>
      </c>
      <c r="H272" s="302">
        <v>7158</v>
      </c>
      <c r="I272" s="92">
        <v>32475</v>
      </c>
      <c r="J272" s="43">
        <f t="shared" si="31"/>
        <v>22.041570438799077</v>
      </c>
      <c r="K272" s="302">
        <v>37268</v>
      </c>
      <c r="L272" s="92">
        <v>37580</v>
      </c>
      <c r="M272" s="43">
        <f t="shared" si="32"/>
        <v>99.16977115486961</v>
      </c>
      <c r="N272" s="301"/>
      <c r="O272" s="302"/>
    </row>
    <row r="273" spans="1:15" s="253" customFormat="1" ht="12.75">
      <c r="A273" s="121" t="s">
        <v>84</v>
      </c>
      <c r="B273" s="117">
        <v>3991441</v>
      </c>
      <c r="C273" s="116">
        <f t="shared" si="28"/>
        <v>2319691</v>
      </c>
      <c r="D273" s="43">
        <f t="shared" si="29"/>
        <v>172.06778833905034</v>
      </c>
      <c r="E273" s="302">
        <v>3424799</v>
      </c>
      <c r="F273" s="92">
        <v>1782009</v>
      </c>
      <c r="G273" s="43">
        <f t="shared" si="30"/>
        <v>192.18752542776159</v>
      </c>
      <c r="H273" s="302">
        <v>6345</v>
      </c>
      <c r="I273" s="92">
        <v>5781</v>
      </c>
      <c r="J273" s="43">
        <f t="shared" si="31"/>
        <v>109.7560975609756</v>
      </c>
      <c r="K273" s="302">
        <v>560297</v>
      </c>
      <c r="L273" s="92">
        <v>531901</v>
      </c>
      <c r="M273" s="43">
        <f t="shared" si="32"/>
        <v>105.33858744390403</v>
      </c>
      <c r="N273" s="301"/>
      <c r="O273" s="302"/>
    </row>
    <row r="274" spans="1:15" ht="12.75">
      <c r="A274" s="40" t="s">
        <v>116</v>
      </c>
      <c r="B274" s="117">
        <v>589</v>
      </c>
      <c r="C274" s="116">
        <f>L274</f>
        <v>3122</v>
      </c>
      <c r="D274" s="43">
        <f t="shared" si="29"/>
        <v>18.866111467008327</v>
      </c>
      <c r="E274" s="303" t="s">
        <v>85</v>
      </c>
      <c r="F274" s="92" t="s">
        <v>85</v>
      </c>
      <c r="G274" s="43" t="s">
        <v>85</v>
      </c>
      <c r="H274" s="303" t="s">
        <v>85</v>
      </c>
      <c r="I274" s="135" t="s">
        <v>85</v>
      </c>
      <c r="J274" s="43" t="s">
        <v>85</v>
      </c>
      <c r="K274" s="302">
        <v>589</v>
      </c>
      <c r="L274" s="92">
        <v>3122</v>
      </c>
      <c r="M274" s="43">
        <f t="shared" si="32"/>
        <v>18.866111467008327</v>
      </c>
      <c r="N274" s="301"/>
      <c r="O274" s="302"/>
    </row>
    <row r="275" spans="1:15" ht="12.75">
      <c r="A275" s="121" t="s">
        <v>86</v>
      </c>
      <c r="B275" s="117">
        <v>9378</v>
      </c>
      <c r="C275" s="116">
        <v>9506</v>
      </c>
      <c r="D275" s="43">
        <f t="shared" si="29"/>
        <v>98.65348201136125</v>
      </c>
      <c r="E275" s="302">
        <v>31</v>
      </c>
      <c r="F275" s="92">
        <v>31</v>
      </c>
      <c r="G275" s="43">
        <f t="shared" si="30"/>
        <v>100</v>
      </c>
      <c r="H275" s="303" t="s">
        <v>85</v>
      </c>
      <c r="I275" s="135" t="s">
        <v>85</v>
      </c>
      <c r="J275" s="43" t="s">
        <v>85</v>
      </c>
      <c r="K275" s="302">
        <v>9347</v>
      </c>
      <c r="L275" s="92">
        <v>9475</v>
      </c>
      <c r="M275" s="43">
        <f t="shared" si="32"/>
        <v>98.64907651715039</v>
      </c>
      <c r="N275" s="301"/>
      <c r="O275" s="302"/>
    </row>
    <row r="276" spans="1:15" ht="12.75">
      <c r="A276" s="168" t="s">
        <v>87</v>
      </c>
      <c r="B276" s="117">
        <v>877290</v>
      </c>
      <c r="C276" s="116">
        <f t="shared" si="28"/>
        <v>954761</v>
      </c>
      <c r="D276" s="45">
        <f t="shared" si="29"/>
        <v>91.88582273469486</v>
      </c>
      <c r="E276" s="302">
        <v>645774</v>
      </c>
      <c r="F276" s="92">
        <v>578110</v>
      </c>
      <c r="G276" s="45">
        <f t="shared" si="30"/>
        <v>111.70434692359585</v>
      </c>
      <c r="H276" s="302">
        <v>3108</v>
      </c>
      <c r="I276" s="92">
        <v>5269</v>
      </c>
      <c r="J276" s="45">
        <f t="shared" si="31"/>
        <v>58.986524957297405</v>
      </c>
      <c r="K276" s="302">
        <v>228408</v>
      </c>
      <c r="L276" s="92">
        <v>371382</v>
      </c>
      <c r="M276" s="45">
        <f t="shared" si="32"/>
        <v>61.50217296476404</v>
      </c>
      <c r="N276" s="301"/>
      <c r="O276" s="302"/>
    </row>
    <row r="277" spans="1:13" ht="12.75">
      <c r="A277" s="239"/>
      <c r="B277" s="239"/>
      <c r="C277" s="239"/>
      <c r="D277" s="239"/>
      <c r="E277" s="239"/>
      <c r="F277" s="239"/>
      <c r="G277" s="239"/>
      <c r="H277" s="239"/>
      <c r="I277" s="239"/>
      <c r="J277" s="239"/>
      <c r="K277" s="239"/>
      <c r="L277" s="239"/>
      <c r="M277" s="239"/>
    </row>
    <row r="278" spans="2:13" ht="12.75">
      <c r="B278" s="92"/>
      <c r="C278" s="92"/>
      <c r="D278" s="165"/>
      <c r="E278" s="92"/>
      <c r="F278" s="92"/>
      <c r="G278" s="165"/>
      <c r="H278" s="92"/>
      <c r="I278" s="92"/>
      <c r="J278" s="165"/>
      <c r="K278" s="92"/>
      <c r="L278" s="92"/>
      <c r="M278" s="165"/>
    </row>
    <row r="279" spans="1:13" ht="12.75">
      <c r="A279" s="278"/>
      <c r="B279" s="92"/>
      <c r="C279" s="92"/>
      <c r="D279" s="165"/>
      <c r="E279" s="92"/>
      <c r="F279" s="92"/>
      <c r="G279" s="165"/>
      <c r="H279" s="92"/>
      <c r="I279" s="92"/>
      <c r="J279" s="165"/>
      <c r="K279" s="92"/>
      <c r="L279" s="92"/>
      <c r="M279" s="165"/>
    </row>
    <row r="280" spans="1:13" ht="12.75">
      <c r="A280" s="278"/>
      <c r="B280" s="92"/>
      <c r="C280" s="92"/>
      <c r="D280" s="165"/>
      <c r="E280" s="92"/>
      <c r="F280" s="92"/>
      <c r="G280" s="165"/>
      <c r="H280" s="92"/>
      <c r="I280" s="92"/>
      <c r="J280" s="165"/>
      <c r="K280" s="92"/>
      <c r="L280" s="92"/>
      <c r="M280" s="165"/>
    </row>
    <row r="281" spans="2:13" ht="12.75">
      <c r="B281" s="92"/>
      <c r="C281" s="92"/>
      <c r="D281" s="165"/>
      <c r="E281" s="92"/>
      <c r="F281" s="92"/>
      <c r="G281" s="165"/>
      <c r="H281" s="92"/>
      <c r="I281" s="92"/>
      <c r="J281" s="165"/>
      <c r="K281" s="92"/>
      <c r="L281" s="92"/>
      <c r="M281" s="165"/>
    </row>
    <row r="282" spans="2:13" ht="12.75">
      <c r="B282" s="92"/>
      <c r="C282" s="92"/>
      <c r="D282" s="165"/>
      <c r="E282" s="92"/>
      <c r="F282" s="92"/>
      <c r="G282" s="165"/>
      <c r="H282" s="92"/>
      <c r="I282" s="92"/>
      <c r="J282" s="165"/>
      <c r="K282" s="92"/>
      <c r="L282" s="92"/>
      <c r="M282" s="165"/>
    </row>
    <row r="283" spans="2:13" ht="12.75">
      <c r="B283" s="92"/>
      <c r="C283" s="92"/>
      <c r="D283" s="165"/>
      <c r="E283" s="92"/>
      <c r="F283" s="92"/>
      <c r="G283" s="165"/>
      <c r="H283" s="92"/>
      <c r="I283" s="92"/>
      <c r="J283" s="165"/>
      <c r="K283" s="92"/>
      <c r="L283" s="92"/>
      <c r="M283" s="165"/>
    </row>
    <row r="284" spans="2:13" ht="12.75">
      <c r="B284" s="92"/>
      <c r="C284" s="92"/>
      <c r="D284" s="165"/>
      <c r="E284" s="92"/>
      <c r="F284" s="92"/>
      <c r="G284" s="165"/>
      <c r="H284" s="92"/>
      <c r="I284" s="92"/>
      <c r="J284" s="165"/>
      <c r="K284" s="92"/>
      <c r="L284" s="92"/>
      <c r="M284" s="165"/>
    </row>
    <row r="285" spans="2:13" ht="12.75">
      <c r="B285" s="92"/>
      <c r="C285" s="92"/>
      <c r="D285" s="165"/>
      <c r="E285" s="92"/>
      <c r="F285" s="92"/>
      <c r="G285" s="165"/>
      <c r="H285" s="92"/>
      <c r="I285" s="92"/>
      <c r="J285" s="165"/>
      <c r="K285" s="92"/>
      <c r="L285" s="92"/>
      <c r="M285" s="165"/>
    </row>
    <row r="286" spans="2:13" ht="12.75">
      <c r="B286" s="92"/>
      <c r="C286" s="92"/>
      <c r="D286" s="165"/>
      <c r="E286" s="92"/>
      <c r="F286" s="92"/>
      <c r="G286" s="165"/>
      <c r="H286" s="92"/>
      <c r="I286" s="92"/>
      <c r="J286" s="165"/>
      <c r="K286" s="92"/>
      <c r="L286" s="92"/>
      <c r="M286" s="165"/>
    </row>
    <row r="287" spans="2:13" ht="12.75">
      <c r="B287" s="92"/>
      <c r="C287" s="92"/>
      <c r="D287" s="165"/>
      <c r="E287" s="92"/>
      <c r="F287" s="92"/>
      <c r="G287" s="165"/>
      <c r="H287" s="92"/>
      <c r="I287" s="92"/>
      <c r="J287" s="165"/>
      <c r="K287" s="92"/>
      <c r="L287" s="92"/>
      <c r="M287" s="165"/>
    </row>
    <row r="288" spans="2:13" ht="12.75">
      <c r="B288" s="92"/>
      <c r="C288" s="92"/>
      <c r="D288" s="165"/>
      <c r="E288" s="92"/>
      <c r="F288" s="92"/>
      <c r="G288" s="165"/>
      <c r="H288" s="92"/>
      <c r="I288" s="92"/>
      <c r="J288" s="165"/>
      <c r="K288" s="92"/>
      <c r="L288" s="92"/>
      <c r="M288" s="165"/>
    </row>
    <row r="289" spans="2:13" ht="12.75">
      <c r="B289" s="92"/>
      <c r="C289" s="92"/>
      <c r="D289" s="165"/>
      <c r="E289" s="135"/>
      <c r="F289" s="92"/>
      <c r="G289" s="135"/>
      <c r="H289" s="92"/>
      <c r="I289" s="92"/>
      <c r="J289" s="165"/>
      <c r="K289" s="92"/>
      <c r="L289" s="92"/>
      <c r="M289" s="165"/>
    </row>
    <row r="290" spans="2:13" ht="12.75">
      <c r="B290" s="92"/>
      <c r="C290" s="92"/>
      <c r="D290" s="165"/>
      <c r="E290" s="92"/>
      <c r="F290" s="92"/>
      <c r="G290" s="165"/>
      <c r="H290" s="92"/>
      <c r="I290" s="92"/>
      <c r="J290" s="165"/>
      <c r="K290" s="92"/>
      <c r="L290" s="92"/>
      <c r="M290" s="165"/>
    </row>
    <row r="291" spans="2:13" ht="12.75">
      <c r="B291" s="92"/>
      <c r="C291" s="92"/>
      <c r="D291" s="165"/>
      <c r="E291" s="92"/>
      <c r="F291" s="92"/>
      <c r="G291" s="165"/>
      <c r="H291" s="92"/>
      <c r="I291" s="92"/>
      <c r="J291" s="165"/>
      <c r="K291" s="92"/>
      <c r="L291" s="92"/>
      <c r="M291" s="165"/>
    </row>
    <row r="292" spans="2:13" ht="12.75">
      <c r="B292" s="92"/>
      <c r="C292" s="92"/>
      <c r="D292" s="165"/>
      <c r="E292" s="92"/>
      <c r="F292" s="92"/>
      <c r="G292" s="165"/>
      <c r="H292" s="92"/>
      <c r="I292" s="92"/>
      <c r="J292" s="165"/>
      <c r="K292" s="92"/>
      <c r="L292" s="92"/>
      <c r="M292" s="165"/>
    </row>
    <row r="293" spans="2:13" ht="12.75">
      <c r="B293" s="92"/>
      <c r="C293" s="92"/>
      <c r="D293" s="165"/>
      <c r="E293" s="92"/>
      <c r="F293" s="92"/>
      <c r="G293" s="165"/>
      <c r="H293" s="92"/>
      <c r="I293" s="92"/>
      <c r="J293" s="165"/>
      <c r="K293" s="92"/>
      <c r="L293" s="92"/>
      <c r="M293" s="165"/>
    </row>
    <row r="294" spans="2:13" ht="12.75">
      <c r="B294" s="92"/>
      <c r="C294" s="92"/>
      <c r="D294" s="165"/>
      <c r="E294" s="92"/>
      <c r="F294" s="92"/>
      <c r="G294" s="165"/>
      <c r="H294" s="92"/>
      <c r="I294" s="92"/>
      <c r="J294" s="165"/>
      <c r="K294" s="92"/>
      <c r="L294" s="92"/>
      <c r="M294" s="165"/>
    </row>
    <row r="295" spans="2:13" ht="12.75">
      <c r="B295" s="92"/>
      <c r="C295" s="92"/>
      <c r="D295" s="165"/>
      <c r="E295" s="92"/>
      <c r="F295" s="92"/>
      <c r="G295" s="165"/>
      <c r="H295" s="92"/>
      <c r="I295" s="92"/>
      <c r="J295" s="165"/>
      <c r="K295" s="92"/>
      <c r="L295" s="92"/>
      <c r="M295" s="165"/>
    </row>
    <row r="296" spans="2:13" ht="12.75">
      <c r="B296" s="92"/>
      <c r="C296" s="92"/>
      <c r="D296" s="165"/>
      <c r="E296" s="135"/>
      <c r="F296" s="135"/>
      <c r="G296" s="135"/>
      <c r="H296" s="135"/>
      <c r="I296" s="135"/>
      <c r="J296" s="135"/>
      <c r="K296" s="92"/>
      <c r="L296" s="92"/>
      <c r="M296" s="165"/>
    </row>
    <row r="297" spans="2:13" ht="12.75">
      <c r="B297" s="92"/>
      <c r="C297" s="92"/>
      <c r="D297" s="165"/>
      <c r="E297" s="92"/>
      <c r="F297" s="92"/>
      <c r="G297" s="165"/>
      <c r="H297" s="135"/>
      <c r="I297" s="135"/>
      <c r="J297" s="135"/>
      <c r="K297" s="92"/>
      <c r="L297" s="92"/>
      <c r="M297" s="165"/>
    </row>
    <row r="298" spans="2:13" ht="12.75">
      <c r="B298" s="92"/>
      <c r="C298" s="92"/>
      <c r="D298" s="165"/>
      <c r="E298" s="92"/>
      <c r="F298" s="92"/>
      <c r="G298" s="165"/>
      <c r="H298" s="92"/>
      <c r="I298" s="92"/>
      <c r="J298" s="165"/>
      <c r="K298" s="92"/>
      <c r="L298" s="92"/>
      <c r="M298" s="165"/>
    </row>
  </sheetData>
  <sheetProtection/>
  <mergeCells count="90">
    <mergeCell ref="K5:M5"/>
    <mergeCell ref="K32:M32"/>
    <mergeCell ref="A57:N57"/>
    <mergeCell ref="A29:M29"/>
    <mergeCell ref="A1:M1"/>
    <mergeCell ref="A2:M2"/>
    <mergeCell ref="A4:A6"/>
    <mergeCell ref="B4:D5"/>
    <mergeCell ref="E4:M4"/>
    <mergeCell ref="E5:G5"/>
    <mergeCell ref="H5:J5"/>
    <mergeCell ref="M61:M62"/>
    <mergeCell ref="K59:S59"/>
    <mergeCell ref="E61:F61"/>
    <mergeCell ref="G61:G62"/>
    <mergeCell ref="H61:I61"/>
    <mergeCell ref="B59:J60"/>
    <mergeCell ref="B61:C61"/>
    <mergeCell ref="D61:D62"/>
    <mergeCell ref="J61:J62"/>
    <mergeCell ref="A31:A33"/>
    <mergeCell ref="B31:D32"/>
    <mergeCell ref="E31:M31"/>
    <mergeCell ref="E32:G32"/>
    <mergeCell ref="H32:J32"/>
    <mergeCell ref="E89:F89"/>
    <mergeCell ref="G89:G90"/>
    <mergeCell ref="J89:J90"/>
    <mergeCell ref="K89:L89"/>
    <mergeCell ref="A59:A62"/>
    <mergeCell ref="K61:L61"/>
    <mergeCell ref="B88:J88"/>
    <mergeCell ref="B116:D117"/>
    <mergeCell ref="E116:M116"/>
    <mergeCell ref="E117:G117"/>
    <mergeCell ref="H117:J117"/>
    <mergeCell ref="K117:M117"/>
    <mergeCell ref="M89:M90"/>
    <mergeCell ref="H89:I89"/>
    <mergeCell ref="B89:C89"/>
    <mergeCell ref="D89:D90"/>
    <mergeCell ref="A114:M114"/>
    <mergeCell ref="A116:A118"/>
    <mergeCell ref="A87:A90"/>
    <mergeCell ref="A142:M142"/>
    <mergeCell ref="A144:A146"/>
    <mergeCell ref="B144:D145"/>
    <mergeCell ref="E144:M144"/>
    <mergeCell ref="E145:G145"/>
    <mergeCell ref="H145:J145"/>
    <mergeCell ref="K145:M145"/>
    <mergeCell ref="H200:J200"/>
    <mergeCell ref="K200:M200"/>
    <mergeCell ref="A170:M170"/>
    <mergeCell ref="A172:A174"/>
    <mergeCell ref="B172:D173"/>
    <mergeCell ref="E172:M172"/>
    <mergeCell ref="E173:G173"/>
    <mergeCell ref="H173:J173"/>
    <mergeCell ref="K173:M173"/>
    <mergeCell ref="B227:D228"/>
    <mergeCell ref="E227:M227"/>
    <mergeCell ref="E228:G228"/>
    <mergeCell ref="H228:J228"/>
    <mergeCell ref="K228:M228"/>
    <mergeCell ref="A197:M197"/>
    <mergeCell ref="A199:A201"/>
    <mergeCell ref="B199:D200"/>
    <mergeCell ref="E199:M199"/>
    <mergeCell ref="E200:G200"/>
    <mergeCell ref="K88:S88"/>
    <mergeCell ref="A251:M251"/>
    <mergeCell ref="A253:A255"/>
    <mergeCell ref="B253:D254"/>
    <mergeCell ref="E253:M253"/>
    <mergeCell ref="E254:G254"/>
    <mergeCell ref="H254:J254"/>
    <mergeCell ref="K254:M254"/>
    <mergeCell ref="A225:M225"/>
    <mergeCell ref="A227:A229"/>
    <mergeCell ref="N89:O89"/>
    <mergeCell ref="P89:P90"/>
    <mergeCell ref="Q89:R89"/>
    <mergeCell ref="S89:S90"/>
    <mergeCell ref="B87:S87"/>
    <mergeCell ref="K60:S60"/>
    <mergeCell ref="N61:O61"/>
    <mergeCell ref="P61:P62"/>
    <mergeCell ref="Q61:R61"/>
    <mergeCell ref="S61:S62"/>
  </mergeCells>
  <printOptions/>
  <pageMargins left="0.5905511811023623" right="0.32" top="0.5905511811023623" bottom="0.5905511811023623" header="0" footer="0.3937007874015748"/>
  <pageSetup firstPageNumber="22" useFirstPageNumber="1" horizontalDpi="600" verticalDpi="600" orientation="landscape" paperSize="9" scale="69" r:id="rId1"/>
  <headerFooter alignWithMargins="0">
    <oddFooter>&amp;R&amp;"-,полужирный"&amp;8&amp;P</oddFooter>
  </headerFooter>
  <rowBreaks count="9" manualBreakCount="9">
    <brk id="28" max="255" man="1"/>
    <brk id="55" max="255" man="1"/>
    <brk id="84" max="255" man="1"/>
    <brk id="112" max="255" man="1"/>
    <brk id="140" max="255" man="1"/>
    <brk id="168" max="255" man="1"/>
    <brk id="196" max="255" man="1"/>
    <brk id="224" max="255" man="1"/>
    <brk id="249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I6" sqref="I6:I7"/>
    </sheetView>
  </sheetViews>
  <sheetFormatPr defaultColWidth="9.00390625" defaultRowHeight="12.75"/>
  <cols>
    <col min="1" max="1" width="23.125" style="139" customWidth="1"/>
    <col min="2" max="4" width="28.375" style="139" customWidth="1"/>
    <col min="5" max="5" width="28.375" style="146" customWidth="1"/>
    <col min="6" max="16384" width="9.125" style="139" customWidth="1"/>
  </cols>
  <sheetData>
    <row r="1" spans="1:5" ht="32.25" customHeight="1">
      <c r="A1" s="463" t="s">
        <v>224</v>
      </c>
      <c r="B1" s="463"/>
      <c r="C1" s="463"/>
      <c r="D1" s="463"/>
      <c r="E1" s="463"/>
    </row>
    <row r="2" spans="1:5" ht="12.75">
      <c r="A2" s="140"/>
      <c r="B2" s="141"/>
      <c r="C2" s="141"/>
      <c r="D2" s="141"/>
      <c r="E2" s="142" t="s">
        <v>220</v>
      </c>
    </row>
    <row r="3" spans="1:5" ht="33" customHeight="1">
      <c r="A3" s="143"/>
      <c r="B3" s="357" t="s">
        <v>154</v>
      </c>
      <c r="C3" s="357" t="s">
        <v>221</v>
      </c>
      <c r="D3" s="357" t="s">
        <v>222</v>
      </c>
      <c r="E3" s="356" t="s">
        <v>223</v>
      </c>
    </row>
    <row r="4" spans="1:8" ht="12.75">
      <c r="A4" s="122" t="s">
        <v>70</v>
      </c>
      <c r="B4" s="279">
        <v>2395</v>
      </c>
      <c r="C4" s="279">
        <v>5128</v>
      </c>
      <c r="D4" s="279">
        <v>1860</v>
      </c>
      <c r="E4" s="279">
        <v>2459</v>
      </c>
      <c r="G4" s="144"/>
      <c r="H4" s="144"/>
    </row>
    <row r="5" spans="1:8" ht="12.75">
      <c r="A5" s="206" t="s">
        <v>117</v>
      </c>
      <c r="B5" s="91">
        <v>1848</v>
      </c>
      <c r="C5" s="91">
        <v>2754</v>
      </c>
      <c r="D5" s="91">
        <v>1424</v>
      </c>
      <c r="E5" s="91">
        <v>2323</v>
      </c>
      <c r="G5" s="144"/>
      <c r="H5" s="144"/>
    </row>
    <row r="6" spans="1:8" ht="12.75">
      <c r="A6" s="123" t="s">
        <v>71</v>
      </c>
      <c r="B6" s="91">
        <v>3229</v>
      </c>
      <c r="C6" s="91">
        <v>5420</v>
      </c>
      <c r="D6" s="91">
        <v>3226</v>
      </c>
      <c r="E6" s="91">
        <v>2926</v>
      </c>
      <c r="G6" s="144"/>
      <c r="H6" s="144"/>
    </row>
    <row r="7" spans="1:8" ht="12.75">
      <c r="A7" s="123" t="s">
        <v>72</v>
      </c>
      <c r="B7" s="91">
        <v>1979</v>
      </c>
      <c r="C7" s="91">
        <v>6344</v>
      </c>
      <c r="D7" s="91">
        <v>1285</v>
      </c>
      <c r="E7" s="91">
        <v>2180</v>
      </c>
      <c r="G7" s="144"/>
      <c r="H7" s="144"/>
    </row>
    <row r="8" spans="1:8" ht="12.75">
      <c r="A8" s="123" t="s">
        <v>73</v>
      </c>
      <c r="B8" s="91">
        <v>3165</v>
      </c>
      <c r="C8" s="91">
        <v>6132</v>
      </c>
      <c r="D8" s="91">
        <v>3132</v>
      </c>
      <c r="E8" s="91">
        <v>3005</v>
      </c>
      <c r="G8" s="144"/>
      <c r="H8" s="144"/>
    </row>
    <row r="9" spans="1:8" ht="12.75">
      <c r="A9" s="123" t="s">
        <v>74</v>
      </c>
      <c r="B9" s="91">
        <v>1500</v>
      </c>
      <c r="C9" s="91">
        <v>6777</v>
      </c>
      <c r="D9" s="91">
        <v>1122</v>
      </c>
      <c r="E9" s="91">
        <v>1555</v>
      </c>
      <c r="G9" s="144"/>
      <c r="H9" s="144"/>
    </row>
    <row r="10" spans="1:8" ht="12.75">
      <c r="A10" s="123" t="s">
        <v>75</v>
      </c>
      <c r="B10" s="91">
        <v>1596</v>
      </c>
      <c r="C10" s="91">
        <v>1425</v>
      </c>
      <c r="D10" s="91">
        <v>998</v>
      </c>
      <c r="E10" s="91">
        <v>2076</v>
      </c>
      <c r="G10" s="144"/>
      <c r="H10" s="144"/>
    </row>
    <row r="11" spans="1:8" ht="12.75">
      <c r="A11" s="123" t="s">
        <v>76</v>
      </c>
      <c r="B11" s="91">
        <v>2606</v>
      </c>
      <c r="C11" s="91">
        <v>3794</v>
      </c>
      <c r="D11" s="91">
        <v>2156</v>
      </c>
      <c r="E11" s="91">
        <v>2767</v>
      </c>
      <c r="G11" s="144"/>
      <c r="H11" s="144"/>
    </row>
    <row r="12" spans="1:8" ht="12.75">
      <c r="A12" s="40" t="s">
        <v>118</v>
      </c>
      <c r="B12" s="91">
        <v>2784</v>
      </c>
      <c r="C12" s="91">
        <v>5701</v>
      </c>
      <c r="D12" s="91">
        <v>2483</v>
      </c>
      <c r="E12" s="91">
        <v>2791</v>
      </c>
      <c r="G12" s="144"/>
      <c r="H12" s="144"/>
    </row>
    <row r="13" spans="1:8" ht="12.75">
      <c r="A13" s="123" t="s">
        <v>77</v>
      </c>
      <c r="B13" s="91">
        <v>2383</v>
      </c>
      <c r="C13" s="91">
        <v>3779</v>
      </c>
      <c r="D13" s="91">
        <v>2332</v>
      </c>
      <c r="E13" s="91">
        <v>2493</v>
      </c>
      <c r="G13" s="144"/>
      <c r="H13" s="144"/>
    </row>
    <row r="14" spans="1:8" ht="12.75">
      <c r="A14" s="123" t="s">
        <v>78</v>
      </c>
      <c r="B14" s="91">
        <v>2763</v>
      </c>
      <c r="C14" s="91">
        <v>5596</v>
      </c>
      <c r="D14" s="91">
        <v>2334</v>
      </c>
      <c r="E14" s="91">
        <v>2551</v>
      </c>
      <c r="G14" s="144"/>
      <c r="H14" s="144"/>
    </row>
    <row r="15" spans="1:8" ht="12.75">
      <c r="A15" s="123" t="s">
        <v>79</v>
      </c>
      <c r="B15" s="91">
        <v>1299</v>
      </c>
      <c r="C15" s="91">
        <v>9553</v>
      </c>
      <c r="D15" s="91">
        <v>1269</v>
      </c>
      <c r="E15" s="91">
        <v>1211</v>
      </c>
      <c r="G15" s="144"/>
      <c r="H15" s="144"/>
    </row>
    <row r="16" spans="1:8" ht="12.75">
      <c r="A16" s="123" t="s">
        <v>81</v>
      </c>
      <c r="B16" s="91">
        <v>2746</v>
      </c>
      <c r="C16" s="91">
        <v>5243</v>
      </c>
      <c r="D16" s="91">
        <v>2267</v>
      </c>
      <c r="E16" s="91">
        <v>2606</v>
      </c>
      <c r="G16" s="144"/>
      <c r="H16" s="144"/>
    </row>
    <row r="17" spans="1:8" ht="14.25" customHeight="1">
      <c r="A17" s="123" t="s">
        <v>82</v>
      </c>
      <c r="B17" s="91">
        <v>3174</v>
      </c>
      <c r="C17" s="91">
        <v>5619</v>
      </c>
      <c r="D17" s="91">
        <v>2779</v>
      </c>
      <c r="E17" s="91">
        <v>2917</v>
      </c>
      <c r="G17" s="144"/>
      <c r="H17" s="144"/>
    </row>
    <row r="18" spans="1:8" ht="12.75">
      <c r="A18" s="123" t="s">
        <v>100</v>
      </c>
      <c r="B18" s="91">
        <v>2358</v>
      </c>
      <c r="C18" s="91">
        <v>5173</v>
      </c>
      <c r="D18" s="91">
        <v>1744</v>
      </c>
      <c r="E18" s="91">
        <v>2321</v>
      </c>
      <c r="G18" s="144"/>
      <c r="H18" s="144"/>
    </row>
    <row r="19" spans="1:8" ht="12.75">
      <c r="A19" s="206" t="s">
        <v>119</v>
      </c>
      <c r="B19" s="91">
        <v>1997</v>
      </c>
      <c r="C19" s="91">
        <v>1042</v>
      </c>
      <c r="D19" s="91">
        <v>2073</v>
      </c>
      <c r="E19" s="91">
        <v>1912</v>
      </c>
      <c r="G19" s="144"/>
      <c r="H19" s="144"/>
    </row>
    <row r="20" spans="1:8" ht="12.75">
      <c r="A20" s="123" t="s">
        <v>84</v>
      </c>
      <c r="B20" s="91">
        <v>2345</v>
      </c>
      <c r="C20" s="91">
        <v>5663</v>
      </c>
      <c r="D20" s="91">
        <v>1805</v>
      </c>
      <c r="E20" s="91">
        <v>2588</v>
      </c>
      <c r="G20" s="145"/>
      <c r="H20" s="144"/>
    </row>
    <row r="21" spans="1:8" ht="12.75">
      <c r="A21" s="40" t="s">
        <v>116</v>
      </c>
      <c r="B21" s="91">
        <v>2210</v>
      </c>
      <c r="C21" s="91" t="s">
        <v>85</v>
      </c>
      <c r="D21" s="87" t="s">
        <v>85</v>
      </c>
      <c r="E21" s="91">
        <v>2210</v>
      </c>
      <c r="G21" s="144"/>
      <c r="H21" s="144"/>
    </row>
    <row r="22" spans="1:8" ht="12.75">
      <c r="A22" s="123" t="s">
        <v>86</v>
      </c>
      <c r="B22" s="91">
        <v>1597</v>
      </c>
      <c r="C22" s="91" t="s">
        <v>85</v>
      </c>
      <c r="D22" s="91">
        <v>3208</v>
      </c>
      <c r="E22" s="91">
        <v>1591</v>
      </c>
      <c r="G22" s="144"/>
      <c r="H22" s="144"/>
    </row>
    <row r="23" spans="1:8" ht="12.75">
      <c r="A23" s="126" t="s">
        <v>87</v>
      </c>
      <c r="B23" s="96">
        <v>1916</v>
      </c>
      <c r="C23" s="96">
        <v>5215</v>
      </c>
      <c r="D23" s="96">
        <v>2083</v>
      </c>
      <c r="E23" s="96">
        <v>1662</v>
      </c>
      <c r="G23" s="144"/>
      <c r="H23" s="144"/>
    </row>
  </sheetData>
  <sheetProtection/>
  <mergeCells count="1">
    <mergeCell ref="A1:E1"/>
  </mergeCells>
  <printOptions/>
  <pageMargins left="0.5905511811023623" right="0.5905511811023623" top="0.5905511811023623" bottom="0.5905511811023623" header="0" footer="0.3937007874015748"/>
  <pageSetup firstPageNumber="32" useFirstPageNumber="1" horizontalDpi="600" verticalDpi="600" orientation="landscape" paperSize="9" r:id="rId1"/>
  <headerFooter alignWithMargins="0">
    <oddFooter>&amp;R&amp;"-,полужирный"&amp;8 32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G12" sqref="G11:G12"/>
    </sheetView>
  </sheetViews>
  <sheetFormatPr defaultColWidth="9.00390625" defaultRowHeight="12.75"/>
  <cols>
    <col min="1" max="1" width="23.75390625" style="139" customWidth="1"/>
    <col min="2" max="4" width="28.25390625" style="139" customWidth="1"/>
    <col min="5" max="5" width="28.25390625" style="146" customWidth="1"/>
    <col min="6" max="16384" width="9.125" style="139" customWidth="1"/>
  </cols>
  <sheetData>
    <row r="1" spans="1:5" ht="33" customHeight="1">
      <c r="A1" s="463" t="s">
        <v>225</v>
      </c>
      <c r="B1" s="463"/>
      <c r="C1" s="463"/>
      <c r="D1" s="463"/>
      <c r="E1" s="463"/>
    </row>
    <row r="2" spans="2:5" ht="12.75">
      <c r="B2" s="141"/>
      <c r="C2" s="141"/>
      <c r="D2" s="141"/>
      <c r="E2" s="376" t="s">
        <v>92</v>
      </c>
    </row>
    <row r="3" spans="1:5" ht="24" customHeight="1">
      <c r="A3" s="143"/>
      <c r="B3" s="357" t="s">
        <v>149</v>
      </c>
      <c r="C3" s="357" t="s">
        <v>226</v>
      </c>
      <c r="D3" s="357" t="s">
        <v>227</v>
      </c>
      <c r="E3" s="356" t="s">
        <v>228</v>
      </c>
    </row>
    <row r="4" spans="1:7" ht="12.75">
      <c r="A4" s="122" t="s">
        <v>70</v>
      </c>
      <c r="B4" s="90">
        <v>235</v>
      </c>
      <c r="C4" s="90">
        <v>277</v>
      </c>
      <c r="D4" s="90">
        <v>142</v>
      </c>
      <c r="E4" s="90">
        <v>160</v>
      </c>
      <c r="G4" s="90"/>
    </row>
    <row r="5" spans="1:7" ht="12.75">
      <c r="A5" s="206" t="s">
        <v>113</v>
      </c>
      <c r="B5" s="90">
        <v>186</v>
      </c>
      <c r="C5" s="90">
        <v>187</v>
      </c>
      <c r="D5" s="90">
        <v>140</v>
      </c>
      <c r="E5" s="90">
        <v>186</v>
      </c>
      <c r="G5" s="90"/>
    </row>
    <row r="6" spans="1:7" ht="12.75">
      <c r="A6" s="123" t="s">
        <v>71</v>
      </c>
      <c r="B6" s="90">
        <v>260</v>
      </c>
      <c r="C6" s="90">
        <v>290</v>
      </c>
      <c r="D6" s="90">
        <v>237</v>
      </c>
      <c r="E6" s="90">
        <v>145</v>
      </c>
      <c r="G6" s="90"/>
    </row>
    <row r="7" spans="1:7" ht="12.75">
      <c r="A7" s="123" t="s">
        <v>72</v>
      </c>
      <c r="B7" s="90">
        <v>238</v>
      </c>
      <c r="C7" s="90">
        <v>293</v>
      </c>
      <c r="D7" s="90">
        <v>123</v>
      </c>
      <c r="E7" s="90">
        <v>168</v>
      </c>
      <c r="G7" s="90"/>
    </row>
    <row r="8" spans="1:7" ht="12.75">
      <c r="A8" s="123" t="s">
        <v>73</v>
      </c>
      <c r="B8" s="90">
        <v>217</v>
      </c>
      <c r="C8" s="90">
        <v>216</v>
      </c>
      <c r="D8" s="90">
        <v>192</v>
      </c>
      <c r="E8" s="90">
        <v>223</v>
      </c>
      <c r="G8" s="90"/>
    </row>
    <row r="9" spans="1:7" ht="12.75">
      <c r="A9" s="123" t="s">
        <v>74</v>
      </c>
      <c r="B9" s="90">
        <v>199</v>
      </c>
      <c r="C9" s="90">
        <v>229</v>
      </c>
      <c r="D9" s="90">
        <v>138</v>
      </c>
      <c r="E9" s="90">
        <v>85</v>
      </c>
      <c r="G9" s="90"/>
    </row>
    <row r="10" spans="1:7" ht="12.75">
      <c r="A10" s="123" t="s">
        <v>75</v>
      </c>
      <c r="B10" s="90">
        <v>252</v>
      </c>
      <c r="C10" s="90">
        <v>300</v>
      </c>
      <c r="D10" s="90">
        <v>98</v>
      </c>
      <c r="E10" s="90">
        <v>163</v>
      </c>
      <c r="G10" s="90"/>
    </row>
    <row r="11" spans="1:7" ht="12.75">
      <c r="A11" s="123" t="s">
        <v>76</v>
      </c>
      <c r="B11" s="90">
        <v>170</v>
      </c>
      <c r="C11" s="90">
        <v>258</v>
      </c>
      <c r="D11" s="90">
        <v>93</v>
      </c>
      <c r="E11" s="90">
        <v>133</v>
      </c>
      <c r="G11" s="90"/>
    </row>
    <row r="12" spans="1:7" ht="12.75">
      <c r="A12" s="40" t="s">
        <v>118</v>
      </c>
      <c r="B12" s="90">
        <v>229</v>
      </c>
      <c r="C12" s="90">
        <v>251</v>
      </c>
      <c r="D12" s="90">
        <v>191</v>
      </c>
      <c r="E12" s="90">
        <v>178</v>
      </c>
      <c r="G12" s="90"/>
    </row>
    <row r="13" spans="1:7" ht="12.75">
      <c r="A13" s="123" t="s">
        <v>77</v>
      </c>
      <c r="B13" s="90">
        <v>287</v>
      </c>
      <c r="C13" s="90">
        <v>303</v>
      </c>
      <c r="D13" s="90">
        <v>165</v>
      </c>
      <c r="E13" s="90">
        <v>179</v>
      </c>
      <c r="G13" s="90"/>
    </row>
    <row r="14" spans="1:7" ht="12.75">
      <c r="A14" s="123" t="s">
        <v>78</v>
      </c>
      <c r="B14" s="90">
        <v>213</v>
      </c>
      <c r="C14" s="90">
        <v>277</v>
      </c>
      <c r="D14" s="90">
        <v>128</v>
      </c>
      <c r="E14" s="90">
        <v>149</v>
      </c>
      <c r="G14" s="90"/>
    </row>
    <row r="15" spans="1:7" ht="12.75">
      <c r="A15" s="123" t="s">
        <v>79</v>
      </c>
      <c r="B15" s="90">
        <v>186</v>
      </c>
      <c r="C15" s="90">
        <v>231</v>
      </c>
      <c r="D15" s="90">
        <v>114</v>
      </c>
      <c r="E15" s="90">
        <v>171</v>
      </c>
      <c r="G15" s="90"/>
    </row>
    <row r="16" spans="1:7" ht="12.75">
      <c r="A16" s="123" t="s">
        <v>80</v>
      </c>
      <c r="B16" s="90">
        <v>92</v>
      </c>
      <c r="C16" s="90">
        <v>191</v>
      </c>
      <c r="D16" s="90">
        <v>91</v>
      </c>
      <c r="E16" s="90">
        <v>90</v>
      </c>
      <c r="G16" s="90"/>
    </row>
    <row r="17" spans="1:7" ht="12.75">
      <c r="A17" s="123" t="s">
        <v>81</v>
      </c>
      <c r="B17" s="90">
        <v>249</v>
      </c>
      <c r="C17" s="90">
        <v>341</v>
      </c>
      <c r="D17" s="90">
        <v>134</v>
      </c>
      <c r="E17" s="90">
        <v>137</v>
      </c>
      <c r="G17" s="90"/>
    </row>
    <row r="18" spans="1:7" ht="14.25" customHeight="1">
      <c r="A18" s="123" t="s">
        <v>82</v>
      </c>
      <c r="B18" s="90">
        <v>229</v>
      </c>
      <c r="C18" s="90">
        <v>293</v>
      </c>
      <c r="D18" s="90">
        <v>135</v>
      </c>
      <c r="E18" s="90">
        <v>138</v>
      </c>
      <c r="G18" s="90"/>
    </row>
    <row r="19" spans="1:7" ht="12.75">
      <c r="A19" s="123" t="s">
        <v>83</v>
      </c>
      <c r="B19" s="90">
        <v>221</v>
      </c>
      <c r="C19" s="90">
        <v>276</v>
      </c>
      <c r="D19" s="90">
        <v>145</v>
      </c>
      <c r="E19" s="90">
        <v>189</v>
      </c>
      <c r="G19" s="90"/>
    </row>
    <row r="20" spans="1:7" ht="12.75">
      <c r="A20" s="206" t="s">
        <v>119</v>
      </c>
      <c r="B20" s="90">
        <v>249</v>
      </c>
      <c r="C20" s="90">
        <v>312</v>
      </c>
      <c r="D20" s="90">
        <v>183</v>
      </c>
      <c r="E20" s="90">
        <v>158</v>
      </c>
      <c r="G20" s="90"/>
    </row>
    <row r="21" spans="1:7" ht="12.75">
      <c r="A21" s="123" t="s">
        <v>84</v>
      </c>
      <c r="B21" s="90">
        <v>183</v>
      </c>
      <c r="C21" s="90">
        <v>284</v>
      </c>
      <c r="D21" s="90">
        <v>85</v>
      </c>
      <c r="E21" s="90">
        <v>179</v>
      </c>
      <c r="G21" s="90"/>
    </row>
    <row r="22" spans="1:7" ht="12.75">
      <c r="A22" s="40" t="s">
        <v>116</v>
      </c>
      <c r="B22" s="90">
        <v>63</v>
      </c>
      <c r="C22" s="147" t="s">
        <v>85</v>
      </c>
      <c r="D22" s="73" t="s">
        <v>85</v>
      </c>
      <c r="E22" s="90">
        <v>63</v>
      </c>
      <c r="G22" s="90"/>
    </row>
    <row r="23" spans="1:7" ht="12.75">
      <c r="A23" s="123" t="s">
        <v>86</v>
      </c>
      <c r="B23" s="90">
        <v>67</v>
      </c>
      <c r="C23" s="90">
        <v>39</v>
      </c>
      <c r="D23" s="73" t="s">
        <v>85</v>
      </c>
      <c r="E23" s="90">
        <v>68</v>
      </c>
      <c r="G23" s="90"/>
    </row>
    <row r="24" spans="1:7" ht="12.75">
      <c r="A24" s="126" t="s">
        <v>87</v>
      </c>
      <c r="B24" s="96">
        <v>299</v>
      </c>
      <c r="C24" s="96">
        <v>312</v>
      </c>
      <c r="D24" s="88" t="s">
        <v>85</v>
      </c>
      <c r="E24" s="96">
        <v>139</v>
      </c>
      <c r="G24" s="90"/>
    </row>
    <row r="25" spans="1:5" ht="12.75">
      <c r="A25" s="148"/>
      <c r="B25" s="148"/>
      <c r="C25" s="148"/>
      <c r="D25" s="148"/>
      <c r="E25" s="149"/>
    </row>
  </sheetData>
  <sheetProtection/>
  <mergeCells count="1">
    <mergeCell ref="A1:E1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33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G25"/>
  <sheetViews>
    <sheetView workbookViewId="0" topLeftCell="A1">
      <selection activeCell="E4" sqref="E4"/>
    </sheetView>
  </sheetViews>
  <sheetFormatPr defaultColWidth="9.00390625" defaultRowHeight="12.75"/>
  <cols>
    <col min="1" max="1" width="23.75390625" style="139" customWidth="1"/>
    <col min="2" max="4" width="28.25390625" style="139" customWidth="1"/>
    <col min="5" max="5" width="28.25390625" style="146" customWidth="1"/>
    <col min="6" max="16384" width="9.125" style="139" customWidth="1"/>
  </cols>
  <sheetData>
    <row r="2" spans="1:5" ht="17.25" customHeight="1">
      <c r="A2" s="463" t="s">
        <v>229</v>
      </c>
      <c r="B2" s="463"/>
      <c r="C2" s="463"/>
      <c r="D2" s="463"/>
      <c r="E2" s="463"/>
    </row>
    <row r="3" spans="1:5" ht="12.75">
      <c r="A3" s="80"/>
      <c r="B3" s="333"/>
      <c r="C3" s="333"/>
      <c r="D3" s="333"/>
      <c r="E3" s="198" t="s">
        <v>104</v>
      </c>
    </row>
    <row r="4" spans="1:5" ht="55.5" customHeight="1">
      <c r="A4" s="143"/>
      <c r="B4" s="357" t="s">
        <v>149</v>
      </c>
      <c r="C4" s="357" t="s">
        <v>226</v>
      </c>
      <c r="D4" s="357" t="s">
        <v>227</v>
      </c>
      <c r="E4" s="356" t="s">
        <v>228</v>
      </c>
    </row>
    <row r="5" spans="1:7" ht="12.75">
      <c r="A5" s="122" t="s">
        <v>70</v>
      </c>
      <c r="B5" s="334">
        <v>2.3</v>
      </c>
      <c r="C5" s="163">
        <v>2.3</v>
      </c>
      <c r="D5" s="163">
        <v>2.2</v>
      </c>
      <c r="E5" s="163">
        <v>2.3</v>
      </c>
      <c r="G5" s="90"/>
    </row>
    <row r="6" spans="1:7" ht="12.75">
      <c r="A6" s="206" t="s">
        <v>113</v>
      </c>
      <c r="B6" s="334">
        <v>2.1</v>
      </c>
      <c r="C6" s="163">
        <v>2.5</v>
      </c>
      <c r="D6" s="163">
        <v>1.9</v>
      </c>
      <c r="E6" s="163">
        <v>2.3</v>
      </c>
      <c r="G6" s="90"/>
    </row>
    <row r="7" spans="1:7" ht="12.75">
      <c r="A7" s="123" t="s">
        <v>71</v>
      </c>
      <c r="B7" s="334">
        <v>2.3</v>
      </c>
      <c r="C7" s="163">
        <v>2.3</v>
      </c>
      <c r="D7" s="163">
        <v>2.2</v>
      </c>
      <c r="E7" s="163">
        <v>2.3</v>
      </c>
      <c r="G7" s="90"/>
    </row>
    <row r="8" spans="1:7" ht="12.75">
      <c r="A8" s="123" t="s">
        <v>72</v>
      </c>
      <c r="B8" s="334">
        <v>2</v>
      </c>
      <c r="C8" s="163">
        <v>1.8</v>
      </c>
      <c r="D8" s="163">
        <v>2</v>
      </c>
      <c r="E8" s="163">
        <v>2</v>
      </c>
      <c r="G8" s="90"/>
    </row>
    <row r="9" spans="1:7" ht="12.75">
      <c r="A9" s="123" t="s">
        <v>73</v>
      </c>
      <c r="B9" s="334">
        <v>3.3</v>
      </c>
      <c r="C9" s="163">
        <v>3.1</v>
      </c>
      <c r="D9" s="163">
        <v>3.3</v>
      </c>
      <c r="E9" s="163">
        <v>3.2</v>
      </c>
      <c r="G9" s="90"/>
    </row>
    <row r="10" spans="1:7" ht="12.75">
      <c r="A10" s="123" t="s">
        <v>74</v>
      </c>
      <c r="B10" s="334">
        <v>0.8</v>
      </c>
      <c r="C10" s="163">
        <v>1.5</v>
      </c>
      <c r="D10" s="163">
        <v>0.6</v>
      </c>
      <c r="E10" s="163">
        <v>1.3</v>
      </c>
      <c r="G10" s="90"/>
    </row>
    <row r="11" spans="1:7" ht="12.75">
      <c r="A11" s="123" t="s">
        <v>75</v>
      </c>
      <c r="B11" s="334">
        <v>1.9</v>
      </c>
      <c r="C11" s="163">
        <v>1.8</v>
      </c>
      <c r="D11" s="163">
        <v>1.8</v>
      </c>
      <c r="E11" s="163">
        <v>2.1</v>
      </c>
      <c r="G11" s="90"/>
    </row>
    <row r="12" spans="1:7" ht="12.75">
      <c r="A12" s="123" t="s">
        <v>76</v>
      </c>
      <c r="B12" s="334">
        <v>2.3</v>
      </c>
      <c r="C12" s="163">
        <v>3.1</v>
      </c>
      <c r="D12" s="163">
        <v>2.1</v>
      </c>
      <c r="E12" s="163">
        <v>2.4</v>
      </c>
      <c r="G12" s="90"/>
    </row>
    <row r="13" spans="1:7" ht="12.75">
      <c r="A13" s="40" t="s">
        <v>118</v>
      </c>
      <c r="B13" s="334">
        <v>3.2</v>
      </c>
      <c r="C13" s="163">
        <v>3.3</v>
      </c>
      <c r="D13" s="163">
        <v>3.2</v>
      </c>
      <c r="E13" s="163">
        <v>3.2</v>
      </c>
      <c r="G13" s="90"/>
    </row>
    <row r="14" spans="1:7" ht="12.75">
      <c r="A14" s="123" t="s">
        <v>77</v>
      </c>
      <c r="B14" s="334">
        <v>2.6</v>
      </c>
      <c r="C14" s="163">
        <v>2</v>
      </c>
      <c r="D14" s="163">
        <v>2.7</v>
      </c>
      <c r="E14" s="163">
        <v>2.6</v>
      </c>
      <c r="G14" s="90"/>
    </row>
    <row r="15" spans="1:7" ht="12.75">
      <c r="A15" s="123" t="s">
        <v>78</v>
      </c>
      <c r="B15" s="334">
        <v>2.3</v>
      </c>
      <c r="C15" s="163">
        <v>1.9</v>
      </c>
      <c r="D15" s="163">
        <v>2.1</v>
      </c>
      <c r="E15" s="163">
        <v>2.3</v>
      </c>
      <c r="G15" s="90"/>
    </row>
    <row r="16" spans="1:7" ht="12.75">
      <c r="A16" s="123" t="s">
        <v>79</v>
      </c>
      <c r="B16" s="334">
        <v>0.9</v>
      </c>
      <c r="C16" s="163">
        <v>0.6</v>
      </c>
      <c r="D16" s="163">
        <v>0.7</v>
      </c>
      <c r="E16" s="163">
        <v>1.1</v>
      </c>
      <c r="G16" s="90"/>
    </row>
    <row r="17" spans="1:7" ht="12.75">
      <c r="A17" s="123" t="s">
        <v>80</v>
      </c>
      <c r="B17" s="334">
        <v>2.2</v>
      </c>
      <c r="C17" s="163">
        <v>0.9</v>
      </c>
      <c r="D17" s="163">
        <v>2.2</v>
      </c>
      <c r="E17" s="163">
        <v>2.2</v>
      </c>
      <c r="G17" s="90"/>
    </row>
    <row r="18" spans="1:7" ht="12.75">
      <c r="A18" s="123" t="s">
        <v>81</v>
      </c>
      <c r="B18" s="334">
        <v>2.3</v>
      </c>
      <c r="C18" s="163">
        <v>1.6</v>
      </c>
      <c r="D18" s="163">
        <v>2.3</v>
      </c>
      <c r="E18" s="163">
        <v>2.3</v>
      </c>
      <c r="G18" s="90"/>
    </row>
    <row r="19" spans="1:7" ht="14.25" customHeight="1">
      <c r="A19" s="123" t="s">
        <v>82</v>
      </c>
      <c r="B19" s="334">
        <v>2.4</v>
      </c>
      <c r="C19" s="163">
        <v>2.2</v>
      </c>
      <c r="D19" s="163">
        <v>2.2</v>
      </c>
      <c r="E19" s="163">
        <v>2.4</v>
      </c>
      <c r="G19" s="90"/>
    </row>
    <row r="20" spans="1:7" ht="12.75">
      <c r="A20" s="123" t="s">
        <v>83</v>
      </c>
      <c r="B20" s="334">
        <v>2.3</v>
      </c>
      <c r="C20" s="163">
        <v>2.3</v>
      </c>
      <c r="D20" s="163">
        <v>2.4</v>
      </c>
      <c r="E20" s="163">
        <v>2.3</v>
      </c>
      <c r="G20" s="90"/>
    </row>
    <row r="21" spans="1:7" ht="12.75">
      <c r="A21" s="206" t="s">
        <v>119</v>
      </c>
      <c r="B21" s="334">
        <v>2.5</v>
      </c>
      <c r="C21" s="163">
        <v>2</v>
      </c>
      <c r="D21" s="163">
        <v>2.5</v>
      </c>
      <c r="E21" s="163">
        <v>2.7</v>
      </c>
      <c r="G21" s="90"/>
    </row>
    <row r="22" spans="1:7" ht="12.75">
      <c r="A22" s="123" t="s">
        <v>84</v>
      </c>
      <c r="B22" s="334">
        <v>2.6</v>
      </c>
      <c r="C22" s="163">
        <v>1.7</v>
      </c>
      <c r="D22" s="163">
        <v>2.5</v>
      </c>
      <c r="E22" s="163">
        <v>2.6</v>
      </c>
      <c r="G22" s="90"/>
    </row>
    <row r="23" spans="1:7" ht="12.75">
      <c r="A23" s="40" t="s">
        <v>116</v>
      </c>
      <c r="B23" s="334">
        <v>2.1</v>
      </c>
      <c r="C23" s="163" t="s">
        <v>85</v>
      </c>
      <c r="D23" s="73" t="s">
        <v>85</v>
      </c>
      <c r="E23" s="163">
        <v>2.1</v>
      </c>
      <c r="G23" s="90"/>
    </row>
    <row r="24" spans="1:7" ht="12.75">
      <c r="A24" s="123" t="s">
        <v>86</v>
      </c>
      <c r="B24" s="334">
        <v>1.7</v>
      </c>
      <c r="C24" s="73" t="s">
        <v>85</v>
      </c>
      <c r="D24" s="73" t="s">
        <v>85</v>
      </c>
      <c r="E24" s="163">
        <v>1.7</v>
      </c>
      <c r="G24" s="90"/>
    </row>
    <row r="25" spans="1:7" ht="12.75">
      <c r="A25" s="126" t="s">
        <v>87</v>
      </c>
      <c r="B25" s="335">
        <v>2.4</v>
      </c>
      <c r="C25" s="88" t="s">
        <v>85</v>
      </c>
      <c r="D25" s="75">
        <v>3.1</v>
      </c>
      <c r="E25" s="75">
        <v>2.3</v>
      </c>
      <c r="G25" s="90"/>
    </row>
  </sheetData>
  <sheetProtection/>
  <mergeCells count="1">
    <mergeCell ref="A2:E2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D12"/>
  <sheetViews>
    <sheetView zoomScalePageLayoutView="0" workbookViewId="0" topLeftCell="A1">
      <selection activeCell="D33" sqref="D33"/>
    </sheetView>
  </sheetViews>
  <sheetFormatPr defaultColWidth="9.00390625" defaultRowHeight="12.75"/>
  <cols>
    <col min="1" max="1" width="4.375" style="3" customWidth="1"/>
    <col min="2" max="2" width="51.125" style="3" customWidth="1"/>
    <col min="3" max="3" width="17.25390625" style="3" customWidth="1"/>
    <col min="4" max="4" width="53.375" style="3" customWidth="1"/>
    <col min="5" max="16384" width="9.125" style="8" customWidth="1"/>
  </cols>
  <sheetData>
    <row r="1" spans="2:4" ht="12.75">
      <c r="B1" s="352"/>
      <c r="D1" s="352"/>
    </row>
    <row r="2" spans="2:4" ht="12.75">
      <c r="B2" s="352"/>
      <c r="D2" s="352"/>
    </row>
    <row r="4" spans="2:4" ht="12.75">
      <c r="B4" s="9" t="s">
        <v>1</v>
      </c>
      <c r="C4" s="9"/>
      <c r="D4" s="9"/>
    </row>
    <row r="5" spans="2:4" ht="12.75">
      <c r="B5" s="9" t="s">
        <v>2</v>
      </c>
      <c r="C5" s="9"/>
      <c r="D5" s="9"/>
    </row>
    <row r="6" spans="2:4" ht="12.75">
      <c r="B6" s="9" t="s">
        <v>3</v>
      </c>
      <c r="C6" s="9"/>
      <c r="D6" s="9"/>
    </row>
    <row r="7" spans="2:4" ht="12.75">
      <c r="B7" s="9" t="s">
        <v>4</v>
      </c>
      <c r="C7" s="9"/>
      <c r="D7" s="9"/>
    </row>
    <row r="8" spans="2:4" ht="12.75">
      <c r="B8" s="9" t="s">
        <v>5</v>
      </c>
      <c r="C8" s="9"/>
      <c r="D8" s="9"/>
    </row>
    <row r="9" spans="2:4" ht="40.5" customHeight="1">
      <c r="B9" s="10" t="s">
        <v>6</v>
      </c>
      <c r="C9" s="9"/>
      <c r="D9" s="10"/>
    </row>
    <row r="12" spans="2:4" ht="12.75">
      <c r="B12" s="3" t="s">
        <v>7</v>
      </c>
      <c r="D12" s="11"/>
    </row>
  </sheetData>
  <sheetProtection/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80"/>
  <sheetViews>
    <sheetView workbookViewId="0" topLeftCell="A1">
      <selection activeCell="N20" sqref="N20"/>
    </sheetView>
  </sheetViews>
  <sheetFormatPr defaultColWidth="9.00390625" defaultRowHeight="12.75"/>
  <cols>
    <col min="1" max="1" width="21.75390625" style="150" customWidth="1"/>
    <col min="2" max="2" width="10.375" style="150" customWidth="1"/>
    <col min="3" max="3" width="9.875" style="150" customWidth="1"/>
    <col min="4" max="4" width="11.00390625" style="150" customWidth="1"/>
    <col min="5" max="5" width="10.75390625" style="150" customWidth="1"/>
    <col min="6" max="6" width="11.375" style="150" customWidth="1"/>
    <col min="7" max="7" width="9.75390625" style="150" customWidth="1"/>
    <col min="8" max="8" width="10.25390625" style="150" customWidth="1"/>
    <col min="9" max="9" width="11.00390625" style="150" customWidth="1"/>
    <col min="10" max="10" width="10.75390625" style="150" customWidth="1"/>
    <col min="11" max="11" width="10.875" style="150" customWidth="1"/>
    <col min="12" max="12" width="10.25390625" style="150" bestFit="1" customWidth="1"/>
    <col min="13" max="13" width="9.25390625" style="150" bestFit="1" customWidth="1"/>
    <col min="14" max="16384" width="9.125" style="150" customWidth="1"/>
  </cols>
  <sheetData>
    <row r="1" spans="1:11" ht="29.25" customHeight="1">
      <c r="A1" s="469" t="s">
        <v>240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</row>
    <row r="2" spans="2:11" ht="12.75">
      <c r="B2" s="151"/>
      <c r="C2" s="151"/>
      <c r="D2" s="151"/>
      <c r="E2" s="151"/>
      <c r="F2" s="151"/>
      <c r="G2" s="151"/>
      <c r="H2" s="151"/>
      <c r="I2" s="151"/>
      <c r="J2" s="151"/>
      <c r="K2" s="152" t="s">
        <v>102</v>
      </c>
    </row>
    <row r="3" spans="1:12" ht="9.75" customHeight="1">
      <c r="A3" s="464"/>
      <c r="B3" s="465" t="s">
        <v>230</v>
      </c>
      <c r="C3" s="465"/>
      <c r="D3" s="466"/>
      <c r="E3" s="466"/>
      <c r="F3" s="466"/>
      <c r="G3" s="465" t="s">
        <v>231</v>
      </c>
      <c r="H3" s="465"/>
      <c r="I3" s="466"/>
      <c r="J3" s="466"/>
      <c r="K3" s="467"/>
      <c r="L3" s="153"/>
    </row>
    <row r="4" spans="1:12" ht="18.75" customHeight="1">
      <c r="A4" s="464"/>
      <c r="B4" s="465" t="s">
        <v>232</v>
      </c>
      <c r="C4" s="465"/>
      <c r="D4" s="465"/>
      <c r="E4" s="465" t="s">
        <v>233</v>
      </c>
      <c r="F4" s="465"/>
      <c r="G4" s="465" t="s">
        <v>232</v>
      </c>
      <c r="H4" s="465"/>
      <c r="I4" s="465"/>
      <c r="J4" s="465" t="s">
        <v>233</v>
      </c>
      <c r="K4" s="468"/>
      <c r="L4" s="153"/>
    </row>
    <row r="5" spans="1:12" ht="47.25" customHeight="1">
      <c r="A5" s="464"/>
      <c r="B5" s="353" t="s">
        <v>159</v>
      </c>
      <c r="C5" s="353" t="s">
        <v>160</v>
      </c>
      <c r="D5" s="353" t="s">
        <v>161</v>
      </c>
      <c r="E5" s="353" t="s">
        <v>159</v>
      </c>
      <c r="F5" s="353" t="s">
        <v>160</v>
      </c>
      <c r="G5" s="353" t="s">
        <v>159</v>
      </c>
      <c r="H5" s="353" t="s">
        <v>160</v>
      </c>
      <c r="I5" s="353" t="s">
        <v>161</v>
      </c>
      <c r="J5" s="353" t="s">
        <v>159</v>
      </c>
      <c r="K5" s="35" t="s">
        <v>160</v>
      </c>
      <c r="L5" s="153"/>
    </row>
    <row r="6" spans="1:25" s="282" customFormat="1" ht="12.75" customHeight="1">
      <c r="A6" s="252" t="s">
        <v>70</v>
      </c>
      <c r="B6" s="131">
        <v>3295704</v>
      </c>
      <c r="C6" s="131">
        <v>3166165</v>
      </c>
      <c r="D6" s="27">
        <f>B6/C6%</f>
        <v>104.09135341967333</v>
      </c>
      <c r="E6" s="295">
        <v>73</v>
      </c>
      <c r="F6" s="295">
        <v>72</v>
      </c>
      <c r="G6" s="26">
        <v>1232420</v>
      </c>
      <c r="H6" s="26">
        <v>1284273</v>
      </c>
      <c r="I6" s="27">
        <f>G6/H6%</f>
        <v>95.96246280969856</v>
      </c>
      <c r="J6" s="295">
        <v>784</v>
      </c>
      <c r="K6" s="295">
        <v>799</v>
      </c>
      <c r="L6" s="280"/>
      <c r="M6" s="154"/>
      <c r="N6" s="154"/>
      <c r="O6" s="155"/>
      <c r="P6" s="154"/>
      <c r="Q6" s="154"/>
      <c r="R6" s="155"/>
      <c r="S6" s="154"/>
      <c r="T6" s="154"/>
      <c r="U6" s="155"/>
      <c r="V6" s="154"/>
      <c r="W6" s="154"/>
      <c r="X6" s="155"/>
      <c r="Y6" s="281"/>
    </row>
    <row r="7" spans="1:25" s="282" customFormat="1" ht="12.75" customHeight="1">
      <c r="A7" s="200" t="s">
        <v>113</v>
      </c>
      <c r="B7" s="295">
        <v>344016</v>
      </c>
      <c r="C7" s="295">
        <v>304005</v>
      </c>
      <c r="D7" s="27">
        <f aca="true" t="shared" si="0" ref="D7:D26">B7/C7%</f>
        <v>113.16129668919919</v>
      </c>
      <c r="E7" s="295">
        <v>85</v>
      </c>
      <c r="F7" s="295">
        <v>76</v>
      </c>
      <c r="G7" s="295">
        <v>14525</v>
      </c>
      <c r="H7" s="295">
        <v>17206</v>
      </c>
      <c r="I7" s="27">
        <f aca="true" t="shared" si="1" ref="I7:I22">G7/H7%</f>
        <v>84.41822620016274</v>
      </c>
      <c r="J7" s="295">
        <v>546</v>
      </c>
      <c r="K7" s="295">
        <v>633</v>
      </c>
      <c r="L7" s="280"/>
      <c r="M7" s="154"/>
      <c r="N7" s="154"/>
      <c r="O7" s="155"/>
      <c r="P7" s="154"/>
      <c r="Q7" s="154"/>
      <c r="R7" s="155"/>
      <c r="S7" s="154"/>
      <c r="T7" s="154"/>
      <c r="U7" s="155"/>
      <c r="V7" s="154"/>
      <c r="W7" s="154"/>
      <c r="X7" s="155"/>
      <c r="Y7" s="281"/>
    </row>
    <row r="8" spans="1:25" s="282" customFormat="1" ht="12.75" customHeight="1">
      <c r="A8" s="124" t="s">
        <v>71</v>
      </c>
      <c r="B8" s="295">
        <v>188041</v>
      </c>
      <c r="C8" s="295">
        <v>189410</v>
      </c>
      <c r="D8" s="27">
        <f t="shared" si="0"/>
        <v>99.27722929095613</v>
      </c>
      <c r="E8" s="295">
        <v>72</v>
      </c>
      <c r="F8" s="295">
        <v>72</v>
      </c>
      <c r="G8" s="295">
        <v>133600</v>
      </c>
      <c r="H8" s="295">
        <v>141940</v>
      </c>
      <c r="I8" s="27">
        <f t="shared" si="1"/>
        <v>94.12427786388615</v>
      </c>
      <c r="J8" s="295">
        <v>507</v>
      </c>
      <c r="K8" s="295">
        <v>528</v>
      </c>
      <c r="M8" s="154"/>
      <c r="N8" s="154"/>
      <c r="O8" s="155"/>
      <c r="P8" s="154"/>
      <c r="Q8" s="154"/>
      <c r="R8" s="155"/>
      <c r="S8" s="154"/>
      <c r="T8" s="154"/>
      <c r="U8" s="155"/>
      <c r="V8" s="154"/>
      <c r="W8" s="154"/>
      <c r="X8" s="155"/>
      <c r="Y8" s="281"/>
    </row>
    <row r="9" spans="1:25" s="282" customFormat="1" ht="12.75" customHeight="1">
      <c r="A9" s="124" t="s">
        <v>72</v>
      </c>
      <c r="B9" s="295">
        <v>219767</v>
      </c>
      <c r="C9" s="295">
        <v>220030</v>
      </c>
      <c r="D9" s="27">
        <f t="shared" si="0"/>
        <v>99.88047084488478</v>
      </c>
      <c r="E9" s="295">
        <v>66</v>
      </c>
      <c r="F9" s="295">
        <v>72</v>
      </c>
      <c r="G9" s="295">
        <v>9211</v>
      </c>
      <c r="H9" s="295">
        <v>62336</v>
      </c>
      <c r="I9" s="27">
        <f t="shared" si="1"/>
        <v>14.77637320328542</v>
      </c>
      <c r="J9" s="295">
        <v>209</v>
      </c>
      <c r="K9" s="295">
        <v>1249</v>
      </c>
      <c r="M9" s="154"/>
      <c r="N9" s="154"/>
      <c r="O9" s="155"/>
      <c r="P9" s="154"/>
      <c r="Q9" s="154"/>
      <c r="R9" s="155"/>
      <c r="S9" s="154"/>
      <c r="T9" s="154"/>
      <c r="U9" s="155"/>
      <c r="V9" s="154"/>
      <c r="W9" s="154"/>
      <c r="X9" s="155"/>
      <c r="Y9" s="281"/>
    </row>
    <row r="10" spans="1:25" s="282" customFormat="1" ht="12.75" customHeight="1">
      <c r="A10" s="124" t="s">
        <v>73</v>
      </c>
      <c r="B10" s="295">
        <v>296346</v>
      </c>
      <c r="C10" s="295">
        <v>265216</v>
      </c>
      <c r="D10" s="27">
        <f t="shared" si="0"/>
        <v>111.73760255791507</v>
      </c>
      <c r="E10" s="295">
        <v>77</v>
      </c>
      <c r="F10" s="295">
        <v>68</v>
      </c>
      <c r="G10" s="295">
        <v>45893</v>
      </c>
      <c r="H10" s="295">
        <v>49385</v>
      </c>
      <c r="I10" s="27">
        <f t="shared" si="1"/>
        <v>92.92902703249975</v>
      </c>
      <c r="J10" s="295">
        <v>855</v>
      </c>
      <c r="K10" s="295">
        <v>844</v>
      </c>
      <c r="M10" s="154"/>
      <c r="N10" s="154"/>
      <c r="O10" s="155"/>
      <c r="P10" s="154"/>
      <c r="Q10" s="154"/>
      <c r="R10" s="155"/>
      <c r="S10" s="154"/>
      <c r="T10" s="154"/>
      <c r="U10" s="155"/>
      <c r="V10" s="154"/>
      <c r="W10" s="154"/>
      <c r="X10" s="155"/>
      <c r="Y10" s="281"/>
    </row>
    <row r="11" spans="1:25" s="282" customFormat="1" ht="12.75" customHeight="1">
      <c r="A11" s="124" t="s">
        <v>74</v>
      </c>
      <c r="B11" s="295">
        <v>88577</v>
      </c>
      <c r="C11" s="295">
        <v>85059</v>
      </c>
      <c r="D11" s="27">
        <f t="shared" si="0"/>
        <v>104.13595269166107</v>
      </c>
      <c r="E11" s="295">
        <v>75</v>
      </c>
      <c r="F11" s="295">
        <v>77</v>
      </c>
      <c r="G11" s="296">
        <v>72</v>
      </c>
      <c r="H11" s="295">
        <v>10</v>
      </c>
      <c r="I11" s="27" t="s">
        <v>131</v>
      </c>
      <c r="J11" s="296">
        <v>55</v>
      </c>
      <c r="K11" s="295">
        <v>6</v>
      </c>
      <c r="L11" s="283"/>
      <c r="M11" s="154"/>
      <c r="N11" s="154"/>
      <c r="O11" s="155"/>
      <c r="P11" s="154"/>
      <c r="Q11" s="154"/>
      <c r="R11" s="155"/>
      <c r="S11" s="154"/>
      <c r="T11" s="154"/>
      <c r="U11" s="155"/>
      <c r="V11" s="154"/>
      <c r="W11" s="154"/>
      <c r="X11" s="155"/>
      <c r="Y11" s="284"/>
    </row>
    <row r="12" spans="1:25" s="282" customFormat="1" ht="12.75" customHeight="1">
      <c r="A12" s="124" t="s">
        <v>75</v>
      </c>
      <c r="B12" s="295">
        <v>274480</v>
      </c>
      <c r="C12" s="295">
        <v>244351</v>
      </c>
      <c r="D12" s="27">
        <f t="shared" si="0"/>
        <v>112.33021350434414</v>
      </c>
      <c r="E12" s="295">
        <v>71</v>
      </c>
      <c r="F12" s="295">
        <v>63</v>
      </c>
      <c r="G12" s="295">
        <v>21245</v>
      </c>
      <c r="H12" s="295">
        <v>22005</v>
      </c>
      <c r="I12" s="27">
        <f t="shared" si="1"/>
        <v>96.54623949102476</v>
      </c>
      <c r="J12" s="295">
        <v>910</v>
      </c>
      <c r="K12" s="295">
        <v>872</v>
      </c>
      <c r="M12" s="154"/>
      <c r="N12" s="154"/>
      <c r="O12" s="155"/>
      <c r="P12" s="154"/>
      <c r="Q12" s="154"/>
      <c r="R12" s="155"/>
      <c r="S12" s="154"/>
      <c r="T12" s="154"/>
      <c r="U12" s="155"/>
      <c r="V12" s="154"/>
      <c r="W12" s="154"/>
      <c r="X12" s="155"/>
      <c r="Y12" s="281"/>
    </row>
    <row r="13" spans="1:25" s="282" customFormat="1" ht="12.75" customHeight="1">
      <c r="A13" s="124" t="s">
        <v>76</v>
      </c>
      <c r="B13" s="295">
        <v>137119</v>
      </c>
      <c r="C13" s="295">
        <v>140630</v>
      </c>
      <c r="D13" s="27">
        <f t="shared" si="0"/>
        <v>97.50337765768329</v>
      </c>
      <c r="E13" s="295">
        <v>70</v>
      </c>
      <c r="F13" s="295">
        <v>70</v>
      </c>
      <c r="G13" s="295">
        <v>9912</v>
      </c>
      <c r="H13" s="295">
        <v>18278</v>
      </c>
      <c r="I13" s="27">
        <f t="shared" si="1"/>
        <v>54.22912791333844</v>
      </c>
      <c r="J13" s="295">
        <v>274</v>
      </c>
      <c r="K13" s="295">
        <v>519</v>
      </c>
      <c r="M13" s="154"/>
      <c r="N13" s="154"/>
      <c r="O13" s="155"/>
      <c r="P13" s="154"/>
      <c r="Q13" s="154"/>
      <c r="R13" s="155"/>
      <c r="S13" s="154"/>
      <c r="T13" s="154"/>
      <c r="U13" s="155"/>
      <c r="V13" s="154"/>
      <c r="W13" s="154"/>
      <c r="X13" s="155"/>
      <c r="Y13" s="281"/>
    </row>
    <row r="14" spans="1:25" s="282" customFormat="1" ht="12.75" customHeight="1">
      <c r="A14" s="40" t="s">
        <v>114</v>
      </c>
      <c r="B14" s="295">
        <v>183070</v>
      </c>
      <c r="C14" s="295">
        <v>186309</v>
      </c>
      <c r="D14" s="27">
        <f t="shared" si="0"/>
        <v>98.261490319845</v>
      </c>
      <c r="E14" s="295">
        <v>75</v>
      </c>
      <c r="F14" s="295">
        <v>73</v>
      </c>
      <c r="G14" s="295">
        <v>20469</v>
      </c>
      <c r="H14" s="295">
        <v>38685</v>
      </c>
      <c r="I14" s="27">
        <f t="shared" si="1"/>
        <v>52.91198138813493</v>
      </c>
      <c r="J14" s="295">
        <v>1273</v>
      </c>
      <c r="K14" s="295">
        <v>1106</v>
      </c>
      <c r="M14" s="154"/>
      <c r="N14" s="154"/>
      <c r="O14" s="155"/>
      <c r="P14" s="154"/>
      <c r="Q14" s="154"/>
      <c r="R14" s="155"/>
      <c r="S14" s="154"/>
      <c r="T14" s="154"/>
      <c r="U14" s="155"/>
      <c r="V14" s="154"/>
      <c r="W14" s="154"/>
      <c r="X14" s="155"/>
      <c r="Y14" s="281"/>
    </row>
    <row r="15" spans="1:25" s="282" customFormat="1" ht="12.75" customHeight="1">
      <c r="A15" s="124" t="s">
        <v>77</v>
      </c>
      <c r="B15" s="295">
        <v>231492</v>
      </c>
      <c r="C15" s="295">
        <v>235193</v>
      </c>
      <c r="D15" s="27">
        <f t="shared" si="0"/>
        <v>98.4263987448606</v>
      </c>
      <c r="E15" s="295">
        <v>88</v>
      </c>
      <c r="F15" s="295">
        <v>88</v>
      </c>
      <c r="G15" s="295">
        <v>141126</v>
      </c>
      <c r="H15" s="295">
        <v>156340</v>
      </c>
      <c r="I15" s="27">
        <f t="shared" si="1"/>
        <v>90.26864526033005</v>
      </c>
      <c r="J15" s="295">
        <v>1288</v>
      </c>
      <c r="K15" s="295">
        <v>1316</v>
      </c>
      <c r="M15" s="154"/>
      <c r="N15" s="154"/>
      <c r="O15" s="155"/>
      <c r="P15" s="154"/>
      <c r="Q15" s="154"/>
      <c r="R15" s="155"/>
      <c r="S15" s="154"/>
      <c r="T15" s="154"/>
      <c r="U15" s="155"/>
      <c r="V15" s="154"/>
      <c r="W15" s="154"/>
      <c r="X15" s="155"/>
      <c r="Y15" s="281"/>
    </row>
    <row r="16" spans="1:25" s="282" customFormat="1" ht="12.75" customHeight="1">
      <c r="A16" s="124" t="s">
        <v>78</v>
      </c>
      <c r="B16" s="295">
        <v>188271</v>
      </c>
      <c r="C16" s="295">
        <v>195685</v>
      </c>
      <c r="D16" s="27">
        <f t="shared" si="0"/>
        <v>96.2112578889542</v>
      </c>
      <c r="E16" s="295">
        <v>84</v>
      </c>
      <c r="F16" s="295">
        <v>84</v>
      </c>
      <c r="G16" s="295">
        <v>177192</v>
      </c>
      <c r="H16" s="295">
        <v>209935</v>
      </c>
      <c r="I16" s="27">
        <f t="shared" si="1"/>
        <v>84.40326767809084</v>
      </c>
      <c r="J16" s="295">
        <v>713</v>
      </c>
      <c r="K16" s="295">
        <v>699</v>
      </c>
      <c r="M16" s="154"/>
      <c r="N16" s="154"/>
      <c r="O16" s="155"/>
      <c r="P16" s="154"/>
      <c r="Q16" s="154"/>
      <c r="R16" s="155"/>
      <c r="S16" s="154"/>
      <c r="T16" s="154"/>
      <c r="U16" s="155"/>
      <c r="V16" s="154"/>
      <c r="W16" s="154"/>
      <c r="X16" s="155"/>
      <c r="Y16" s="281"/>
    </row>
    <row r="17" spans="1:25" s="282" customFormat="1" ht="12.75" customHeight="1">
      <c r="A17" s="124" t="s">
        <v>79</v>
      </c>
      <c r="B17" s="295">
        <v>82142</v>
      </c>
      <c r="C17" s="295">
        <v>83178</v>
      </c>
      <c r="D17" s="27">
        <f t="shared" si="0"/>
        <v>98.75447834764</v>
      </c>
      <c r="E17" s="295">
        <v>41</v>
      </c>
      <c r="F17" s="295">
        <v>42</v>
      </c>
      <c r="G17" s="295">
        <v>1018</v>
      </c>
      <c r="H17" s="295">
        <v>1575</v>
      </c>
      <c r="I17" s="27">
        <f t="shared" si="1"/>
        <v>64.63492063492063</v>
      </c>
      <c r="J17" s="295">
        <v>291</v>
      </c>
      <c r="K17" s="295">
        <v>330</v>
      </c>
      <c r="M17" s="154"/>
      <c r="N17" s="154"/>
      <c r="O17" s="155"/>
      <c r="P17" s="154"/>
      <c r="Q17" s="154"/>
      <c r="R17" s="155"/>
      <c r="S17" s="154"/>
      <c r="T17" s="154"/>
      <c r="U17" s="155"/>
      <c r="V17" s="154"/>
      <c r="W17" s="154"/>
      <c r="X17" s="155"/>
      <c r="Y17" s="281"/>
    </row>
    <row r="18" spans="1:25" s="282" customFormat="1" ht="12.75" customHeight="1">
      <c r="A18" s="124" t="s">
        <v>80</v>
      </c>
      <c r="B18" s="295">
        <v>8079</v>
      </c>
      <c r="C18" s="295">
        <v>8165</v>
      </c>
      <c r="D18" s="27">
        <f t="shared" si="0"/>
        <v>98.94672382118799</v>
      </c>
      <c r="E18" s="295">
        <v>52</v>
      </c>
      <c r="F18" s="295">
        <v>52</v>
      </c>
      <c r="G18" s="295">
        <v>10</v>
      </c>
      <c r="H18" s="295">
        <v>10</v>
      </c>
      <c r="I18" s="27">
        <f t="shared" si="1"/>
        <v>100</v>
      </c>
      <c r="J18" s="295">
        <v>29</v>
      </c>
      <c r="K18" s="295">
        <v>29</v>
      </c>
      <c r="M18" s="154"/>
      <c r="N18" s="154"/>
      <c r="O18" s="155"/>
      <c r="P18" s="154"/>
      <c r="Q18" s="154"/>
      <c r="R18" s="155"/>
      <c r="S18" s="154"/>
      <c r="T18" s="154"/>
      <c r="U18" s="155"/>
      <c r="V18" s="154"/>
      <c r="W18" s="154"/>
      <c r="X18" s="155"/>
      <c r="Y18" s="281"/>
    </row>
    <row r="19" spans="1:25" s="282" customFormat="1" ht="12.75" customHeight="1">
      <c r="A19" s="124" t="s">
        <v>81</v>
      </c>
      <c r="B19" s="295">
        <v>209290</v>
      </c>
      <c r="C19" s="295">
        <v>191679</v>
      </c>
      <c r="D19" s="27">
        <f t="shared" si="0"/>
        <v>109.18775661392223</v>
      </c>
      <c r="E19" s="295">
        <v>79</v>
      </c>
      <c r="F19" s="295">
        <v>78</v>
      </c>
      <c r="G19" s="295">
        <v>168438</v>
      </c>
      <c r="H19" s="295">
        <v>145143</v>
      </c>
      <c r="I19" s="27">
        <f t="shared" si="1"/>
        <v>116.04968892747152</v>
      </c>
      <c r="J19" s="295">
        <v>1568</v>
      </c>
      <c r="K19" s="295">
        <v>1341</v>
      </c>
      <c r="M19" s="154"/>
      <c r="N19" s="154"/>
      <c r="O19" s="155"/>
      <c r="P19" s="154"/>
      <c r="Q19" s="154"/>
      <c r="R19" s="155"/>
      <c r="S19" s="154"/>
      <c r="T19" s="154"/>
      <c r="U19" s="155"/>
      <c r="V19" s="154"/>
      <c r="W19" s="154"/>
      <c r="X19" s="155"/>
      <c r="Y19" s="281"/>
    </row>
    <row r="20" spans="1:25" s="282" customFormat="1" ht="12.75" customHeight="1">
      <c r="A20" s="124" t="s">
        <v>82</v>
      </c>
      <c r="B20" s="295">
        <v>200206</v>
      </c>
      <c r="C20" s="295">
        <v>194965</v>
      </c>
      <c r="D20" s="27">
        <f t="shared" si="0"/>
        <v>102.68817480060524</v>
      </c>
      <c r="E20" s="295">
        <v>85</v>
      </c>
      <c r="F20" s="295">
        <v>83</v>
      </c>
      <c r="G20" s="295">
        <v>417999</v>
      </c>
      <c r="H20" s="295">
        <v>348746</v>
      </c>
      <c r="I20" s="27">
        <f t="shared" si="1"/>
        <v>119.85771879820844</v>
      </c>
      <c r="J20" s="295">
        <v>864</v>
      </c>
      <c r="K20" s="295">
        <v>796</v>
      </c>
      <c r="M20" s="154"/>
      <c r="N20" s="154"/>
      <c r="O20" s="155"/>
      <c r="P20" s="154"/>
      <c r="Q20" s="154"/>
      <c r="R20" s="155"/>
      <c r="S20" s="154"/>
      <c r="T20" s="154"/>
      <c r="U20" s="155"/>
      <c r="V20" s="154"/>
      <c r="W20" s="154"/>
      <c r="X20" s="155"/>
      <c r="Y20" s="281"/>
    </row>
    <row r="21" spans="1:25" s="282" customFormat="1" ht="12.75" customHeight="1">
      <c r="A21" s="124" t="s">
        <v>83</v>
      </c>
      <c r="B21" s="295">
        <v>335240</v>
      </c>
      <c r="C21" s="295">
        <v>341808</v>
      </c>
      <c r="D21" s="27">
        <f t="shared" si="0"/>
        <v>98.0784534007396</v>
      </c>
      <c r="E21" s="295">
        <v>59</v>
      </c>
      <c r="F21" s="295">
        <v>63</v>
      </c>
      <c r="G21" s="295">
        <v>4432</v>
      </c>
      <c r="H21" s="295">
        <v>7231</v>
      </c>
      <c r="I21" s="27">
        <f t="shared" si="1"/>
        <v>61.29166090443922</v>
      </c>
      <c r="J21" s="295">
        <v>285</v>
      </c>
      <c r="K21" s="295">
        <v>388</v>
      </c>
      <c r="M21" s="154"/>
      <c r="N21" s="154"/>
      <c r="O21" s="155"/>
      <c r="P21" s="154"/>
      <c r="Q21" s="154"/>
      <c r="R21" s="155"/>
      <c r="S21" s="154"/>
      <c r="T21" s="154"/>
      <c r="U21" s="155"/>
      <c r="V21" s="154"/>
      <c r="W21" s="154"/>
      <c r="X21" s="155"/>
      <c r="Y21" s="281"/>
    </row>
    <row r="22" spans="1:25" s="282" customFormat="1" ht="12.75" customHeight="1">
      <c r="A22" s="200" t="s">
        <v>115</v>
      </c>
      <c r="B22" s="295">
        <v>93129</v>
      </c>
      <c r="C22" s="295">
        <v>87563</v>
      </c>
      <c r="D22" s="27">
        <f t="shared" si="0"/>
        <v>106.3565661295296</v>
      </c>
      <c r="E22" s="295">
        <v>86</v>
      </c>
      <c r="F22" s="295">
        <v>88</v>
      </c>
      <c r="G22" s="295">
        <v>1987</v>
      </c>
      <c r="H22" s="295">
        <v>1826</v>
      </c>
      <c r="I22" s="27">
        <f t="shared" si="1"/>
        <v>108.81708652792989</v>
      </c>
      <c r="J22" s="295">
        <v>541</v>
      </c>
      <c r="K22" s="295">
        <v>547</v>
      </c>
      <c r="M22" s="154"/>
      <c r="N22" s="154"/>
      <c r="O22" s="155"/>
      <c r="P22" s="154"/>
      <c r="Q22" s="154"/>
      <c r="R22" s="155"/>
      <c r="S22" s="154"/>
      <c r="T22" s="154"/>
      <c r="U22" s="155"/>
      <c r="V22" s="154"/>
      <c r="W22" s="154"/>
      <c r="X22" s="155"/>
      <c r="Y22" s="281"/>
    </row>
    <row r="23" spans="1:25" s="282" customFormat="1" ht="12.75" customHeight="1">
      <c r="A23" s="124" t="s">
        <v>84</v>
      </c>
      <c r="B23" s="295">
        <v>203590</v>
      </c>
      <c r="C23" s="295">
        <v>179300</v>
      </c>
      <c r="D23" s="27">
        <f t="shared" si="0"/>
        <v>113.54712771890686</v>
      </c>
      <c r="E23" s="295">
        <v>83</v>
      </c>
      <c r="F23" s="295">
        <v>76</v>
      </c>
      <c r="G23" s="295">
        <v>64931</v>
      </c>
      <c r="H23" s="295">
        <v>62926</v>
      </c>
      <c r="I23" s="27">
        <f>G23/H23%</f>
        <v>103.18628229984427</v>
      </c>
      <c r="J23" s="295">
        <v>564</v>
      </c>
      <c r="K23" s="295">
        <v>664</v>
      </c>
      <c r="M23" s="154"/>
      <c r="N23" s="154"/>
      <c r="O23" s="155"/>
      <c r="P23" s="154"/>
      <c r="Q23" s="154"/>
      <c r="R23" s="155"/>
      <c r="S23" s="154"/>
      <c r="T23" s="154"/>
      <c r="U23" s="155"/>
      <c r="V23" s="154"/>
      <c r="W23" s="154"/>
      <c r="X23" s="155"/>
      <c r="Y23" s="281"/>
    </row>
    <row r="24" spans="1:25" s="282" customFormat="1" ht="12.75" customHeight="1">
      <c r="A24" s="40" t="s">
        <v>116</v>
      </c>
      <c r="B24" s="295">
        <v>4</v>
      </c>
      <c r="C24" s="295">
        <v>41</v>
      </c>
      <c r="D24" s="27">
        <f t="shared" si="0"/>
        <v>9.75609756097561</v>
      </c>
      <c r="E24" s="295">
        <v>4</v>
      </c>
      <c r="F24" s="295">
        <v>25</v>
      </c>
      <c r="G24" s="296" t="s">
        <v>85</v>
      </c>
      <c r="H24" s="340" t="s">
        <v>85</v>
      </c>
      <c r="I24" s="27" t="s">
        <v>85</v>
      </c>
      <c r="J24" s="296" t="s">
        <v>85</v>
      </c>
      <c r="K24" s="296" t="s">
        <v>85</v>
      </c>
      <c r="M24" s="154"/>
      <c r="N24" s="154"/>
      <c r="O24" s="155"/>
      <c r="P24" s="154"/>
      <c r="Q24" s="154"/>
      <c r="R24" s="155"/>
      <c r="S24" s="156"/>
      <c r="T24" s="156"/>
      <c r="U24" s="156"/>
      <c r="V24" s="156"/>
      <c r="W24" s="156"/>
      <c r="X24" s="156"/>
      <c r="Y24" s="284"/>
    </row>
    <row r="25" spans="1:25" s="282" customFormat="1" ht="12.75" customHeight="1">
      <c r="A25" s="124" t="s">
        <v>86</v>
      </c>
      <c r="B25" s="295">
        <v>945</v>
      </c>
      <c r="C25" s="295">
        <v>721</v>
      </c>
      <c r="D25" s="27">
        <f t="shared" si="0"/>
        <v>131.06796116504856</v>
      </c>
      <c r="E25" s="295">
        <v>68</v>
      </c>
      <c r="F25" s="295">
        <v>54</v>
      </c>
      <c r="G25" s="295">
        <v>43</v>
      </c>
      <c r="H25" s="296">
        <v>130</v>
      </c>
      <c r="I25" s="27">
        <f>G25/H25%</f>
        <v>33.07692307692307</v>
      </c>
      <c r="J25" s="295">
        <v>287</v>
      </c>
      <c r="K25" s="295">
        <v>867</v>
      </c>
      <c r="M25" s="154"/>
      <c r="N25" s="154"/>
      <c r="O25" s="155"/>
      <c r="P25" s="154"/>
      <c r="Q25" s="154"/>
      <c r="R25" s="155"/>
      <c r="S25" s="154"/>
      <c r="T25" s="154"/>
      <c r="U25" s="155"/>
      <c r="V25" s="154"/>
      <c r="W25" s="154"/>
      <c r="X25" s="155"/>
      <c r="Y25" s="281"/>
    </row>
    <row r="26" spans="1:25" s="282" customFormat="1" ht="12.75" customHeight="1">
      <c r="A26" s="285" t="s">
        <v>87</v>
      </c>
      <c r="B26" s="157">
        <v>11900</v>
      </c>
      <c r="C26" s="157">
        <v>12857</v>
      </c>
      <c r="D26" s="95">
        <f t="shared" si="0"/>
        <v>92.55658396204403</v>
      </c>
      <c r="E26" s="157">
        <v>39</v>
      </c>
      <c r="F26" s="157">
        <v>44</v>
      </c>
      <c r="G26" s="157">
        <v>317</v>
      </c>
      <c r="H26" s="157">
        <v>566</v>
      </c>
      <c r="I26" s="95">
        <f>G26/H26%</f>
        <v>56.00706713780919</v>
      </c>
      <c r="J26" s="157">
        <v>20</v>
      </c>
      <c r="K26" s="157">
        <v>29</v>
      </c>
      <c r="M26" s="154"/>
      <c r="N26" s="154"/>
      <c r="O26" s="155"/>
      <c r="P26" s="154"/>
      <c r="Q26" s="154"/>
      <c r="R26" s="155"/>
      <c r="S26" s="154"/>
      <c r="T26" s="154"/>
      <c r="U26" s="155"/>
      <c r="V26" s="154"/>
      <c r="W26" s="154"/>
      <c r="X26" s="155"/>
      <c r="Y26" s="281"/>
    </row>
    <row r="27" spans="1:12" s="282" customFormat="1" ht="12.75">
      <c r="A27" s="286"/>
      <c r="B27" s="286"/>
      <c r="C27" s="287"/>
      <c r="D27" s="286"/>
      <c r="E27" s="286"/>
      <c r="F27" s="287"/>
      <c r="G27" s="286"/>
      <c r="H27" s="287"/>
      <c r="I27" s="286"/>
      <c r="J27" s="286"/>
      <c r="K27" s="287"/>
      <c r="L27" s="280"/>
    </row>
    <row r="29" spans="2:11" ht="12.75" customHeight="1">
      <c r="B29" s="152"/>
      <c r="C29" s="152"/>
      <c r="D29" s="151"/>
      <c r="E29" s="151"/>
      <c r="F29" s="151"/>
      <c r="G29" s="158"/>
      <c r="H29" s="158"/>
      <c r="I29" s="158"/>
      <c r="J29" s="158"/>
      <c r="K29" s="377" t="s">
        <v>103</v>
      </c>
    </row>
    <row r="30" spans="1:12" ht="23.25" customHeight="1">
      <c r="A30" s="464"/>
      <c r="B30" s="465" t="s">
        <v>234</v>
      </c>
      <c r="C30" s="465"/>
      <c r="D30" s="466"/>
      <c r="E30" s="466"/>
      <c r="F30" s="466"/>
      <c r="G30" s="465" t="s">
        <v>235</v>
      </c>
      <c r="H30" s="465"/>
      <c r="I30" s="466"/>
      <c r="J30" s="466"/>
      <c r="K30" s="467"/>
      <c r="L30" s="153"/>
    </row>
    <row r="31" spans="1:12" ht="30.75" customHeight="1">
      <c r="A31" s="464"/>
      <c r="B31" s="465" t="s">
        <v>232</v>
      </c>
      <c r="C31" s="465"/>
      <c r="D31" s="465"/>
      <c r="E31" s="465" t="s">
        <v>233</v>
      </c>
      <c r="F31" s="465"/>
      <c r="G31" s="465" t="s">
        <v>232</v>
      </c>
      <c r="H31" s="465"/>
      <c r="I31" s="465"/>
      <c r="J31" s="465" t="s">
        <v>233</v>
      </c>
      <c r="K31" s="468"/>
      <c r="L31" s="153"/>
    </row>
    <row r="32" spans="1:13" ht="33.75">
      <c r="A32" s="464"/>
      <c r="B32" s="353" t="s">
        <v>159</v>
      </c>
      <c r="C32" s="353" t="s">
        <v>160</v>
      </c>
      <c r="D32" s="353" t="s">
        <v>161</v>
      </c>
      <c r="E32" s="353" t="s">
        <v>159</v>
      </c>
      <c r="F32" s="353" t="s">
        <v>160</v>
      </c>
      <c r="G32" s="353" t="s">
        <v>159</v>
      </c>
      <c r="H32" s="353" t="s">
        <v>160</v>
      </c>
      <c r="I32" s="353" t="s">
        <v>161</v>
      </c>
      <c r="J32" s="353" t="s">
        <v>159</v>
      </c>
      <c r="K32" s="35" t="s">
        <v>160</v>
      </c>
      <c r="L32" s="153"/>
      <c r="M32" s="336"/>
    </row>
    <row r="33" spans="1:25" s="289" customFormat="1" ht="12.75">
      <c r="A33" s="252" t="s">
        <v>70</v>
      </c>
      <c r="B33" s="26">
        <v>8884654</v>
      </c>
      <c r="C33" s="26">
        <v>8847483</v>
      </c>
      <c r="D33" s="27">
        <f>B33/C33%</f>
        <v>100.42013078747932</v>
      </c>
      <c r="E33" s="117">
        <v>79</v>
      </c>
      <c r="F33" s="117">
        <v>84</v>
      </c>
      <c r="G33" s="26">
        <v>1212234</v>
      </c>
      <c r="H33" s="26">
        <v>1196848</v>
      </c>
      <c r="I33" s="27">
        <f>G33/H33%</f>
        <v>101.28554336056041</v>
      </c>
      <c r="J33" s="92">
        <v>89</v>
      </c>
      <c r="K33" s="92">
        <v>89</v>
      </c>
      <c r="M33" s="154"/>
      <c r="N33" s="154"/>
      <c r="O33" s="155"/>
      <c r="P33" s="154"/>
      <c r="Q33" s="154"/>
      <c r="R33" s="155"/>
      <c r="S33" s="154"/>
      <c r="T33" s="154"/>
      <c r="U33" s="155"/>
      <c r="V33" s="154"/>
      <c r="W33" s="154"/>
      <c r="X33" s="155"/>
      <c r="Y33" s="290"/>
    </row>
    <row r="34" spans="1:25" s="289" customFormat="1" ht="12.75">
      <c r="A34" s="200" t="s">
        <v>113</v>
      </c>
      <c r="B34" s="26">
        <v>598663</v>
      </c>
      <c r="C34" s="117">
        <v>625245</v>
      </c>
      <c r="D34" s="27">
        <f aca="true" t="shared" si="2" ref="D34:D53">B34/C34%</f>
        <v>95.74854656974466</v>
      </c>
      <c r="E34" s="117">
        <v>90</v>
      </c>
      <c r="F34" s="117">
        <v>91</v>
      </c>
      <c r="G34" s="26">
        <v>83269</v>
      </c>
      <c r="H34" s="117">
        <v>79962</v>
      </c>
      <c r="I34" s="27">
        <f aca="true" t="shared" si="3" ref="I34:I53">G34/H34%</f>
        <v>104.13571446437058</v>
      </c>
      <c r="J34" s="92">
        <v>93</v>
      </c>
      <c r="K34" s="92">
        <v>89</v>
      </c>
      <c r="M34" s="154"/>
      <c r="N34" s="154"/>
      <c r="O34" s="155"/>
      <c r="P34" s="154"/>
      <c r="Q34" s="154"/>
      <c r="R34" s="155"/>
      <c r="S34" s="154"/>
      <c r="T34" s="154"/>
      <c r="U34" s="155"/>
      <c r="V34" s="154"/>
      <c r="W34" s="154"/>
      <c r="X34" s="155"/>
      <c r="Y34" s="290"/>
    </row>
    <row r="35" spans="1:25" s="289" customFormat="1" ht="12.75">
      <c r="A35" s="124" t="s">
        <v>71</v>
      </c>
      <c r="B35" s="291">
        <v>256788</v>
      </c>
      <c r="C35" s="291">
        <v>267602</v>
      </c>
      <c r="D35" s="27">
        <f t="shared" si="2"/>
        <v>95.9589240738111</v>
      </c>
      <c r="E35" s="117">
        <v>75</v>
      </c>
      <c r="F35" s="117">
        <v>80</v>
      </c>
      <c r="G35" s="288">
        <v>21844</v>
      </c>
      <c r="H35" s="117">
        <v>22367</v>
      </c>
      <c r="I35" s="27">
        <f t="shared" si="3"/>
        <v>97.66173380426521</v>
      </c>
      <c r="J35" s="92">
        <v>85</v>
      </c>
      <c r="K35" s="92">
        <v>84</v>
      </c>
      <c r="M35" s="154"/>
      <c r="N35" s="154"/>
      <c r="O35" s="155"/>
      <c r="P35" s="154"/>
      <c r="Q35" s="154"/>
      <c r="R35" s="155"/>
      <c r="S35" s="154"/>
      <c r="T35" s="154"/>
      <c r="U35" s="155"/>
      <c r="V35" s="154"/>
      <c r="W35" s="154"/>
      <c r="X35" s="155"/>
      <c r="Y35" s="290"/>
    </row>
    <row r="36" spans="1:25" s="289" customFormat="1" ht="12.75">
      <c r="A36" s="124" t="s">
        <v>72</v>
      </c>
      <c r="B36" s="291">
        <v>574976</v>
      </c>
      <c r="C36" s="291">
        <v>579299</v>
      </c>
      <c r="D36" s="27">
        <f t="shared" si="2"/>
        <v>99.25375324314388</v>
      </c>
      <c r="E36" s="117">
        <v>84</v>
      </c>
      <c r="F36" s="117">
        <v>87</v>
      </c>
      <c r="G36" s="288">
        <v>85922</v>
      </c>
      <c r="H36" s="117">
        <v>84811</v>
      </c>
      <c r="I36" s="27">
        <f t="shared" si="3"/>
        <v>101.30997158387473</v>
      </c>
      <c r="J36" s="92">
        <v>84</v>
      </c>
      <c r="K36" s="92">
        <v>91</v>
      </c>
      <c r="M36" s="154"/>
      <c r="N36" s="154"/>
      <c r="O36" s="155"/>
      <c r="P36" s="154"/>
      <c r="Q36" s="154"/>
      <c r="R36" s="155"/>
      <c r="S36" s="154"/>
      <c r="T36" s="154"/>
      <c r="U36" s="155"/>
      <c r="V36" s="154"/>
      <c r="W36" s="154"/>
      <c r="X36" s="155"/>
      <c r="Y36" s="290"/>
    </row>
    <row r="37" spans="1:25" s="289" customFormat="1" ht="12.75">
      <c r="A37" s="124" t="s">
        <v>73</v>
      </c>
      <c r="B37" s="291">
        <v>1021308</v>
      </c>
      <c r="C37" s="291">
        <v>976500</v>
      </c>
      <c r="D37" s="27">
        <f t="shared" si="2"/>
        <v>104.58863287250384</v>
      </c>
      <c r="E37" s="117">
        <v>88</v>
      </c>
      <c r="F37" s="117">
        <v>83</v>
      </c>
      <c r="G37" s="288">
        <v>68150</v>
      </c>
      <c r="H37" s="117">
        <v>70965</v>
      </c>
      <c r="I37" s="27">
        <f t="shared" si="3"/>
        <v>96.0332558303389</v>
      </c>
      <c r="J37" s="92">
        <v>94</v>
      </c>
      <c r="K37" s="92">
        <v>98</v>
      </c>
      <c r="M37" s="154"/>
      <c r="N37" s="154"/>
      <c r="O37" s="155"/>
      <c r="P37" s="154"/>
      <c r="Q37" s="154"/>
      <c r="R37" s="155"/>
      <c r="S37" s="154"/>
      <c r="T37" s="154"/>
      <c r="U37" s="155"/>
      <c r="V37" s="154"/>
      <c r="W37" s="154"/>
      <c r="X37" s="155"/>
      <c r="Y37" s="290"/>
    </row>
    <row r="38" spans="1:25" s="289" customFormat="1" ht="12.75">
      <c r="A38" s="124" t="s">
        <v>74</v>
      </c>
      <c r="B38" s="26">
        <v>260926</v>
      </c>
      <c r="C38" s="291">
        <v>263657</v>
      </c>
      <c r="D38" s="27">
        <f t="shared" si="2"/>
        <v>98.9641845276249</v>
      </c>
      <c r="E38" s="117">
        <v>89</v>
      </c>
      <c r="F38" s="117">
        <v>88</v>
      </c>
      <c r="G38" s="26">
        <v>62844</v>
      </c>
      <c r="H38" s="117">
        <v>64521</v>
      </c>
      <c r="I38" s="27">
        <f t="shared" si="3"/>
        <v>97.40084623610917</v>
      </c>
      <c r="J38" s="92">
        <v>85</v>
      </c>
      <c r="K38" s="92">
        <v>87</v>
      </c>
      <c r="M38" s="154"/>
      <c r="N38" s="154"/>
      <c r="O38" s="155"/>
      <c r="P38" s="154"/>
      <c r="Q38" s="154"/>
      <c r="R38" s="155"/>
      <c r="S38" s="154"/>
      <c r="T38" s="154"/>
      <c r="U38" s="155"/>
      <c r="V38" s="154"/>
      <c r="W38" s="154"/>
      <c r="X38" s="155"/>
      <c r="Y38" s="290"/>
    </row>
    <row r="39" spans="1:25" s="289" customFormat="1" ht="12.75">
      <c r="A39" s="124" t="s">
        <v>75</v>
      </c>
      <c r="B39" s="291">
        <v>636752</v>
      </c>
      <c r="C39" s="291">
        <v>611375</v>
      </c>
      <c r="D39" s="27">
        <f t="shared" si="2"/>
        <v>104.15080760580658</v>
      </c>
      <c r="E39" s="117">
        <v>91</v>
      </c>
      <c r="F39" s="117">
        <v>90</v>
      </c>
      <c r="G39" s="288">
        <v>128131</v>
      </c>
      <c r="H39" s="117">
        <v>123485</v>
      </c>
      <c r="I39" s="27">
        <f t="shared" si="3"/>
        <v>103.7624002915334</v>
      </c>
      <c r="J39" s="92">
        <v>99</v>
      </c>
      <c r="K39" s="92">
        <v>95</v>
      </c>
      <c r="M39" s="154"/>
      <c r="N39" s="154"/>
      <c r="O39" s="155"/>
      <c r="P39" s="154"/>
      <c r="Q39" s="154"/>
      <c r="R39" s="155"/>
      <c r="S39" s="154"/>
      <c r="T39" s="154"/>
      <c r="U39" s="155"/>
      <c r="V39" s="154"/>
      <c r="W39" s="154"/>
      <c r="X39" s="155"/>
      <c r="Y39" s="290"/>
    </row>
    <row r="40" spans="1:25" s="289" customFormat="1" ht="12.75">
      <c r="A40" s="124" t="s">
        <v>76</v>
      </c>
      <c r="B40" s="291">
        <v>1032041</v>
      </c>
      <c r="C40" s="291">
        <v>1026888</v>
      </c>
      <c r="D40" s="27">
        <f t="shared" si="2"/>
        <v>100.50180740255998</v>
      </c>
      <c r="E40" s="117">
        <v>82</v>
      </c>
      <c r="F40" s="117">
        <v>87</v>
      </c>
      <c r="G40" s="288">
        <v>126283</v>
      </c>
      <c r="H40" s="117">
        <v>131024</v>
      </c>
      <c r="I40" s="27">
        <f t="shared" si="3"/>
        <v>96.38157894736842</v>
      </c>
      <c r="J40" s="92">
        <v>108</v>
      </c>
      <c r="K40" s="92">
        <v>101</v>
      </c>
      <c r="M40" s="154"/>
      <c r="N40" s="154"/>
      <c r="O40" s="155"/>
      <c r="P40" s="154"/>
      <c r="Q40" s="154"/>
      <c r="R40" s="155"/>
      <c r="S40" s="154"/>
      <c r="T40" s="154"/>
      <c r="U40" s="155"/>
      <c r="V40" s="154"/>
      <c r="W40" s="154"/>
      <c r="X40" s="155"/>
      <c r="Y40" s="290"/>
    </row>
    <row r="41" spans="1:25" s="289" customFormat="1" ht="12.75">
      <c r="A41" s="40" t="s">
        <v>118</v>
      </c>
      <c r="B41" s="26">
        <v>715304</v>
      </c>
      <c r="C41" s="291">
        <v>698046</v>
      </c>
      <c r="D41" s="27">
        <f t="shared" si="2"/>
        <v>102.47232990375993</v>
      </c>
      <c r="E41" s="117">
        <v>89</v>
      </c>
      <c r="F41" s="117">
        <v>89</v>
      </c>
      <c r="G41" s="26">
        <v>119048</v>
      </c>
      <c r="H41" s="117">
        <v>113717</v>
      </c>
      <c r="I41" s="27">
        <f t="shared" si="3"/>
        <v>104.68795342824731</v>
      </c>
      <c r="J41" s="92">
        <v>97</v>
      </c>
      <c r="K41" s="92">
        <v>92</v>
      </c>
      <c r="M41" s="154"/>
      <c r="N41" s="154"/>
      <c r="O41" s="155"/>
      <c r="P41" s="154"/>
      <c r="Q41" s="154"/>
      <c r="R41" s="155"/>
      <c r="S41" s="154"/>
      <c r="T41" s="154"/>
      <c r="U41" s="155"/>
      <c r="V41" s="154"/>
      <c r="W41" s="154"/>
      <c r="X41" s="155"/>
      <c r="Y41" s="290"/>
    </row>
    <row r="42" spans="1:25" s="289" customFormat="1" ht="12.75">
      <c r="A42" s="124" t="s">
        <v>77</v>
      </c>
      <c r="B42" s="291">
        <v>356469</v>
      </c>
      <c r="C42" s="291">
        <v>349206</v>
      </c>
      <c r="D42" s="27">
        <f t="shared" si="2"/>
        <v>102.07986117077026</v>
      </c>
      <c r="E42" s="117">
        <v>93</v>
      </c>
      <c r="F42" s="117">
        <v>94</v>
      </c>
      <c r="G42" s="288">
        <v>92077</v>
      </c>
      <c r="H42" s="117">
        <v>89275</v>
      </c>
      <c r="I42" s="27">
        <f t="shared" si="3"/>
        <v>103.13861663399608</v>
      </c>
      <c r="J42" s="92">
        <v>96</v>
      </c>
      <c r="K42" s="92">
        <v>96</v>
      </c>
      <c r="M42" s="154"/>
      <c r="N42" s="154"/>
      <c r="O42" s="155"/>
      <c r="P42" s="154"/>
      <c r="Q42" s="154"/>
      <c r="R42" s="155"/>
      <c r="S42" s="154"/>
      <c r="T42" s="154"/>
      <c r="U42" s="155"/>
      <c r="V42" s="154"/>
      <c r="W42" s="154"/>
      <c r="X42" s="155"/>
      <c r="Y42" s="290"/>
    </row>
    <row r="43" spans="1:25" s="289" customFormat="1" ht="12.75">
      <c r="A43" s="124" t="s">
        <v>78</v>
      </c>
      <c r="B43" s="291">
        <v>163443</v>
      </c>
      <c r="C43" s="291">
        <v>166461</v>
      </c>
      <c r="D43" s="27">
        <f t="shared" si="2"/>
        <v>98.1869627119866</v>
      </c>
      <c r="E43" s="117">
        <v>98</v>
      </c>
      <c r="F43" s="117">
        <v>85</v>
      </c>
      <c r="G43" s="288">
        <v>7443</v>
      </c>
      <c r="H43" s="117">
        <v>9104</v>
      </c>
      <c r="I43" s="27">
        <f t="shared" si="3"/>
        <v>81.75527240773286</v>
      </c>
      <c r="J43" s="92">
        <v>38</v>
      </c>
      <c r="K43" s="92">
        <v>32</v>
      </c>
      <c r="M43" s="154"/>
      <c r="N43" s="154"/>
      <c r="O43" s="155"/>
      <c r="P43" s="154"/>
      <c r="Q43" s="154"/>
      <c r="R43" s="155"/>
      <c r="S43" s="154"/>
      <c r="T43" s="154"/>
      <c r="U43" s="155"/>
      <c r="V43" s="154"/>
      <c r="W43" s="154"/>
      <c r="X43" s="155"/>
      <c r="Y43" s="290"/>
    </row>
    <row r="44" spans="1:25" s="289" customFormat="1" ht="12.75">
      <c r="A44" s="124" t="s">
        <v>79</v>
      </c>
      <c r="B44" s="26">
        <v>212984</v>
      </c>
      <c r="C44" s="291">
        <v>194391</v>
      </c>
      <c r="D44" s="27">
        <f t="shared" si="2"/>
        <v>109.56474322370892</v>
      </c>
      <c r="E44" s="117">
        <v>62</v>
      </c>
      <c r="F44" s="117">
        <v>56</v>
      </c>
      <c r="G44" s="26">
        <v>84187</v>
      </c>
      <c r="H44" s="117">
        <v>78004</v>
      </c>
      <c r="I44" s="27">
        <f t="shared" si="3"/>
        <v>107.92651658889288</v>
      </c>
      <c r="J44" s="92">
        <v>93</v>
      </c>
      <c r="K44" s="92">
        <v>85</v>
      </c>
      <c r="M44" s="154"/>
      <c r="N44" s="154"/>
      <c r="O44" s="155"/>
      <c r="P44" s="154"/>
      <c r="Q44" s="154"/>
      <c r="R44" s="155"/>
      <c r="S44" s="154"/>
      <c r="T44" s="154"/>
      <c r="U44" s="155"/>
      <c r="V44" s="154"/>
      <c r="W44" s="154"/>
      <c r="X44" s="155"/>
      <c r="Y44" s="290"/>
    </row>
    <row r="45" spans="1:25" s="289" customFormat="1" ht="12.75">
      <c r="A45" s="124" t="s">
        <v>80</v>
      </c>
      <c r="B45" s="291">
        <v>156700</v>
      </c>
      <c r="C45" s="291">
        <v>158724</v>
      </c>
      <c r="D45" s="27">
        <f t="shared" si="2"/>
        <v>98.7248305234243</v>
      </c>
      <c r="E45" s="117">
        <v>78</v>
      </c>
      <c r="F45" s="117">
        <v>78</v>
      </c>
      <c r="G45" s="288">
        <v>51733</v>
      </c>
      <c r="H45" s="117">
        <v>51585</v>
      </c>
      <c r="I45" s="27">
        <f t="shared" si="3"/>
        <v>100.28690510807405</v>
      </c>
      <c r="J45" s="92">
        <v>85</v>
      </c>
      <c r="K45" s="92">
        <v>85</v>
      </c>
      <c r="M45" s="154"/>
      <c r="N45" s="154"/>
      <c r="O45" s="155"/>
      <c r="P45" s="154"/>
      <c r="Q45" s="154"/>
      <c r="R45" s="155"/>
      <c r="S45" s="154"/>
      <c r="T45" s="154"/>
      <c r="U45" s="155"/>
      <c r="V45" s="154"/>
      <c r="W45" s="154"/>
      <c r="X45" s="155"/>
      <c r="Y45" s="290"/>
    </row>
    <row r="46" spans="1:25" s="289" customFormat="1" ht="12.75">
      <c r="A46" s="124" t="s">
        <v>81</v>
      </c>
      <c r="B46" s="291">
        <v>280784</v>
      </c>
      <c r="C46" s="291">
        <v>261555</v>
      </c>
      <c r="D46" s="27">
        <f t="shared" si="2"/>
        <v>107.3517998126589</v>
      </c>
      <c r="E46" s="117">
        <v>86</v>
      </c>
      <c r="F46" s="117">
        <v>89</v>
      </c>
      <c r="G46" s="288">
        <v>42071</v>
      </c>
      <c r="H46" s="117">
        <v>36568</v>
      </c>
      <c r="I46" s="27">
        <f t="shared" si="3"/>
        <v>115.0486764384161</v>
      </c>
      <c r="J46" s="92">
        <v>102</v>
      </c>
      <c r="K46" s="92">
        <v>97</v>
      </c>
      <c r="M46" s="154"/>
      <c r="N46" s="154"/>
      <c r="O46" s="155"/>
      <c r="P46" s="154"/>
      <c r="Q46" s="154"/>
      <c r="R46" s="155"/>
      <c r="S46" s="154"/>
      <c r="T46" s="154"/>
      <c r="U46" s="155"/>
      <c r="V46" s="154"/>
      <c r="W46" s="154"/>
      <c r="X46" s="155"/>
      <c r="Y46" s="290"/>
    </row>
    <row r="47" spans="1:25" s="289" customFormat="1" ht="12.75">
      <c r="A47" s="124" t="s">
        <v>82</v>
      </c>
      <c r="B47" s="26">
        <v>240536</v>
      </c>
      <c r="C47" s="291">
        <v>234110</v>
      </c>
      <c r="D47" s="27">
        <f t="shared" si="2"/>
        <v>102.74486352569305</v>
      </c>
      <c r="E47" s="117">
        <v>96</v>
      </c>
      <c r="F47" s="117">
        <v>91</v>
      </c>
      <c r="G47" s="26">
        <v>9497</v>
      </c>
      <c r="H47" s="117">
        <v>9143</v>
      </c>
      <c r="I47" s="27">
        <f t="shared" si="3"/>
        <v>103.87181450289839</v>
      </c>
      <c r="J47" s="92">
        <v>101</v>
      </c>
      <c r="K47" s="92">
        <v>95</v>
      </c>
      <c r="M47" s="154"/>
      <c r="N47" s="154"/>
      <c r="O47" s="155"/>
      <c r="P47" s="154"/>
      <c r="Q47" s="154"/>
      <c r="R47" s="155"/>
      <c r="S47" s="154"/>
      <c r="T47" s="154"/>
      <c r="U47" s="155"/>
      <c r="V47" s="154"/>
      <c r="W47" s="154"/>
      <c r="X47" s="155"/>
      <c r="Y47" s="290"/>
    </row>
    <row r="48" spans="1:25" s="289" customFormat="1" ht="12.75">
      <c r="A48" s="124" t="s">
        <v>83</v>
      </c>
      <c r="B48" s="291">
        <v>1920438</v>
      </c>
      <c r="C48" s="291">
        <v>1990372</v>
      </c>
      <c r="D48" s="27">
        <f t="shared" si="2"/>
        <v>96.48638545960252</v>
      </c>
      <c r="E48" s="117">
        <v>68</v>
      </c>
      <c r="F48" s="117">
        <v>79</v>
      </c>
      <c r="G48" s="288">
        <v>119738</v>
      </c>
      <c r="H48" s="117">
        <v>130051</v>
      </c>
      <c r="I48" s="27">
        <f t="shared" si="3"/>
        <v>92.07003406355967</v>
      </c>
      <c r="J48" s="92">
        <v>64</v>
      </c>
      <c r="K48" s="92">
        <v>74</v>
      </c>
      <c r="M48" s="154"/>
      <c r="N48" s="154"/>
      <c r="O48" s="155"/>
      <c r="P48" s="154"/>
      <c r="Q48" s="154"/>
      <c r="R48" s="155"/>
      <c r="S48" s="154"/>
      <c r="T48" s="154"/>
      <c r="U48" s="155"/>
      <c r="V48" s="154"/>
      <c r="W48" s="154"/>
      <c r="X48" s="155"/>
      <c r="Y48" s="290"/>
    </row>
    <row r="49" spans="1:25" s="289" customFormat="1" ht="12.75">
      <c r="A49" s="200" t="s">
        <v>115</v>
      </c>
      <c r="B49" s="291">
        <v>168124</v>
      </c>
      <c r="C49" s="291">
        <v>157309</v>
      </c>
      <c r="D49" s="27">
        <f t="shared" si="2"/>
        <v>106.87500397307211</v>
      </c>
      <c r="E49" s="117">
        <v>88</v>
      </c>
      <c r="F49" s="117">
        <v>89</v>
      </c>
      <c r="G49" s="288">
        <v>34406</v>
      </c>
      <c r="H49" s="117">
        <v>32832</v>
      </c>
      <c r="I49" s="27">
        <f t="shared" si="3"/>
        <v>104.79410331384015</v>
      </c>
      <c r="J49" s="92">
        <v>89</v>
      </c>
      <c r="K49" s="92">
        <v>89</v>
      </c>
      <c r="M49" s="154"/>
      <c r="N49" s="154"/>
      <c r="O49" s="155"/>
      <c r="P49" s="154"/>
      <c r="Q49" s="154"/>
      <c r="R49" s="155"/>
      <c r="S49" s="154"/>
      <c r="T49" s="154"/>
      <c r="U49" s="155"/>
      <c r="V49" s="154"/>
      <c r="W49" s="154"/>
      <c r="X49" s="155"/>
      <c r="Y49" s="290"/>
    </row>
    <row r="50" spans="1:25" s="289" customFormat="1" ht="12.75">
      <c r="A50" s="124" t="s">
        <v>84</v>
      </c>
      <c r="B50" s="26">
        <v>279782</v>
      </c>
      <c r="C50" s="291">
        <v>274737</v>
      </c>
      <c r="D50" s="27">
        <f t="shared" si="2"/>
        <v>101.83630162664657</v>
      </c>
      <c r="E50" s="117">
        <v>81</v>
      </c>
      <c r="F50" s="117">
        <v>90</v>
      </c>
      <c r="G50" s="26">
        <v>75000</v>
      </c>
      <c r="H50" s="117">
        <v>68607</v>
      </c>
      <c r="I50" s="27">
        <f t="shared" si="3"/>
        <v>109.31829113647295</v>
      </c>
      <c r="J50" s="92">
        <v>97</v>
      </c>
      <c r="K50" s="92">
        <v>97</v>
      </c>
      <c r="M50" s="154"/>
      <c r="N50" s="154"/>
      <c r="O50" s="155"/>
      <c r="P50" s="154"/>
      <c r="Q50" s="154"/>
      <c r="R50" s="155"/>
      <c r="S50" s="154"/>
      <c r="T50" s="154"/>
      <c r="U50" s="155"/>
      <c r="V50" s="154"/>
      <c r="W50" s="154"/>
      <c r="X50" s="155"/>
      <c r="Y50" s="290"/>
    </row>
    <row r="51" spans="1:25" s="289" customFormat="1" ht="12.75">
      <c r="A51" s="40" t="s">
        <v>116</v>
      </c>
      <c r="B51" s="26">
        <v>24</v>
      </c>
      <c r="C51" s="291">
        <v>52</v>
      </c>
      <c r="D51" s="27">
        <f t="shared" si="2"/>
        <v>46.15384615384615</v>
      </c>
      <c r="E51" s="26">
        <v>6</v>
      </c>
      <c r="F51" s="26">
        <v>22</v>
      </c>
      <c r="G51" s="26">
        <v>1</v>
      </c>
      <c r="H51" s="26">
        <v>6</v>
      </c>
      <c r="I51" s="27">
        <f t="shared" si="3"/>
        <v>16.666666666666668</v>
      </c>
      <c r="J51" s="92">
        <v>2</v>
      </c>
      <c r="K51" s="92">
        <v>19</v>
      </c>
      <c r="M51" s="154"/>
      <c r="N51" s="154"/>
      <c r="O51" s="155"/>
      <c r="P51" s="154"/>
      <c r="Q51" s="154"/>
      <c r="R51" s="155"/>
      <c r="S51" s="154"/>
      <c r="T51" s="154"/>
      <c r="U51" s="155"/>
      <c r="V51" s="154"/>
      <c r="W51" s="154"/>
      <c r="X51" s="155"/>
      <c r="Y51" s="290"/>
    </row>
    <row r="52" spans="1:25" s="289" customFormat="1" ht="12.75">
      <c r="A52" s="124" t="s">
        <v>86</v>
      </c>
      <c r="B52" s="288">
        <v>626</v>
      </c>
      <c r="C52" s="292">
        <v>332</v>
      </c>
      <c r="D52" s="27">
        <f t="shared" si="2"/>
        <v>188.55421686746988</v>
      </c>
      <c r="E52" s="26">
        <v>97</v>
      </c>
      <c r="F52" s="26">
        <v>63</v>
      </c>
      <c r="G52" s="288">
        <v>152</v>
      </c>
      <c r="H52" s="26">
        <v>191</v>
      </c>
      <c r="I52" s="27">
        <f t="shared" si="3"/>
        <v>79.58115183246073</v>
      </c>
      <c r="J52" s="92">
        <v>37</v>
      </c>
      <c r="K52" s="92">
        <v>37</v>
      </c>
      <c r="M52" s="154"/>
      <c r="N52" s="154"/>
      <c r="O52" s="155"/>
      <c r="P52" s="154"/>
      <c r="Q52" s="154"/>
      <c r="R52" s="155"/>
      <c r="S52" s="154"/>
      <c r="T52" s="154"/>
      <c r="U52" s="155"/>
      <c r="V52" s="154"/>
      <c r="W52" s="154"/>
      <c r="X52" s="155"/>
      <c r="Y52" s="290"/>
    </row>
    <row r="53" spans="1:25" s="289" customFormat="1" ht="12.75">
      <c r="A53" s="285" t="s">
        <v>87</v>
      </c>
      <c r="B53" s="293">
        <v>7986</v>
      </c>
      <c r="C53" s="293">
        <v>11622</v>
      </c>
      <c r="D53" s="95">
        <f t="shared" si="2"/>
        <v>68.71450696954052</v>
      </c>
      <c r="E53" s="94">
        <v>19</v>
      </c>
      <c r="F53" s="94">
        <v>24</v>
      </c>
      <c r="G53" s="293">
        <v>438</v>
      </c>
      <c r="H53" s="94">
        <v>630</v>
      </c>
      <c r="I53" s="95">
        <f t="shared" si="3"/>
        <v>69.52380952380953</v>
      </c>
      <c r="J53" s="136">
        <v>27</v>
      </c>
      <c r="K53" s="136">
        <v>31</v>
      </c>
      <c r="M53" s="154"/>
      <c r="N53" s="154"/>
      <c r="O53" s="155"/>
      <c r="P53" s="154"/>
      <c r="Q53" s="154"/>
      <c r="R53" s="155"/>
      <c r="S53" s="154"/>
      <c r="T53" s="154"/>
      <c r="U53" s="155"/>
      <c r="V53" s="154"/>
      <c r="W53" s="154"/>
      <c r="X53" s="155"/>
      <c r="Y53" s="290"/>
    </row>
    <row r="56" spans="2:11" ht="12.75" customHeight="1">
      <c r="B56" s="151"/>
      <c r="C56" s="151"/>
      <c r="D56" s="151"/>
      <c r="E56" s="151"/>
      <c r="F56" s="151"/>
      <c r="G56" s="158"/>
      <c r="H56" s="158"/>
      <c r="I56" s="158"/>
      <c r="J56" s="158"/>
      <c r="K56" s="377" t="s">
        <v>103</v>
      </c>
    </row>
    <row r="57" spans="1:12" ht="27" customHeight="1">
      <c r="A57" s="464"/>
      <c r="B57" s="465" t="s">
        <v>236</v>
      </c>
      <c r="C57" s="465"/>
      <c r="D57" s="466"/>
      <c r="E57" s="466"/>
      <c r="F57" s="466"/>
      <c r="G57" s="465" t="s">
        <v>237</v>
      </c>
      <c r="H57" s="465"/>
      <c r="I57" s="466"/>
      <c r="J57" s="466"/>
      <c r="K57" s="467"/>
      <c r="L57" s="153"/>
    </row>
    <row r="58" spans="1:12" ht="27.75" customHeight="1">
      <c r="A58" s="464"/>
      <c r="B58" s="465" t="s">
        <v>232</v>
      </c>
      <c r="C58" s="465"/>
      <c r="D58" s="465"/>
      <c r="E58" s="465" t="s">
        <v>233</v>
      </c>
      <c r="F58" s="465"/>
      <c r="G58" s="465" t="s">
        <v>232</v>
      </c>
      <c r="H58" s="465"/>
      <c r="I58" s="465"/>
      <c r="J58" s="465" t="s">
        <v>233</v>
      </c>
      <c r="K58" s="468"/>
      <c r="L58" s="153"/>
    </row>
    <row r="59" spans="1:12" ht="33.75">
      <c r="A59" s="464"/>
      <c r="B59" s="353" t="s">
        <v>159</v>
      </c>
      <c r="C59" s="353" t="s">
        <v>160</v>
      </c>
      <c r="D59" s="353" t="s">
        <v>161</v>
      </c>
      <c r="E59" s="353" t="s">
        <v>159</v>
      </c>
      <c r="F59" s="353" t="s">
        <v>160</v>
      </c>
      <c r="G59" s="353" t="s">
        <v>159</v>
      </c>
      <c r="H59" s="353" t="s">
        <v>160</v>
      </c>
      <c r="I59" s="353" t="s">
        <v>161</v>
      </c>
      <c r="J59" s="353" t="s">
        <v>159</v>
      </c>
      <c r="K59" s="35" t="s">
        <v>160</v>
      </c>
      <c r="L59" s="153"/>
    </row>
    <row r="60" spans="1:24" s="289" customFormat="1" ht="12.75">
      <c r="A60" s="252" t="s">
        <v>70</v>
      </c>
      <c r="B60" s="26">
        <v>1010351</v>
      </c>
      <c r="C60" s="26">
        <v>936767</v>
      </c>
      <c r="D60" s="27">
        <f>B60/C60%</f>
        <v>107.85510164213727</v>
      </c>
      <c r="E60" s="288">
        <v>57</v>
      </c>
      <c r="F60" s="291">
        <v>59</v>
      </c>
      <c r="G60" s="26">
        <v>46622</v>
      </c>
      <c r="H60" s="26">
        <v>45617</v>
      </c>
      <c r="I60" s="27">
        <f>G60/H60%</f>
        <v>102.20312602757744</v>
      </c>
      <c r="J60" s="288">
        <v>34</v>
      </c>
      <c r="K60" s="117">
        <v>33</v>
      </c>
      <c r="M60" s="154"/>
      <c r="N60" s="154"/>
      <c r="O60" s="155"/>
      <c r="P60" s="154"/>
      <c r="Q60" s="154"/>
      <c r="R60" s="155"/>
      <c r="S60" s="154"/>
      <c r="T60" s="154"/>
      <c r="U60" s="155"/>
      <c r="V60" s="154"/>
      <c r="W60" s="154"/>
      <c r="X60" s="155"/>
    </row>
    <row r="61" spans="1:24" s="289" customFormat="1" ht="12.75">
      <c r="A61" s="200" t="s">
        <v>113</v>
      </c>
      <c r="B61" s="26">
        <v>111400</v>
      </c>
      <c r="C61" s="117">
        <v>106145</v>
      </c>
      <c r="D61" s="27">
        <f aca="true" t="shared" si="4" ref="D61:D80">B61/C61%</f>
        <v>104.9507748834142</v>
      </c>
      <c r="E61" s="288">
        <v>74</v>
      </c>
      <c r="F61" s="291">
        <v>72</v>
      </c>
      <c r="G61" s="26">
        <v>42</v>
      </c>
      <c r="H61" s="117">
        <v>67</v>
      </c>
      <c r="I61" s="27">
        <f aca="true" t="shared" si="5" ref="I61:I71">G61/H61%</f>
        <v>62.6865671641791</v>
      </c>
      <c r="J61" s="288">
        <v>18</v>
      </c>
      <c r="K61" s="117">
        <v>28</v>
      </c>
      <c r="M61" s="154"/>
      <c r="N61" s="154"/>
      <c r="O61" s="155"/>
      <c r="P61" s="154"/>
      <c r="Q61" s="154"/>
      <c r="R61" s="155"/>
      <c r="S61" s="154"/>
      <c r="T61" s="154"/>
      <c r="U61" s="155"/>
      <c r="V61" s="154"/>
      <c r="W61" s="154"/>
      <c r="X61" s="155"/>
    </row>
    <row r="62" spans="1:24" s="289" customFormat="1" ht="12.75">
      <c r="A62" s="124" t="s">
        <v>71</v>
      </c>
      <c r="B62" s="291">
        <v>60227</v>
      </c>
      <c r="C62" s="117">
        <v>59413</v>
      </c>
      <c r="D62" s="27">
        <f t="shared" si="4"/>
        <v>101.37007052328615</v>
      </c>
      <c r="E62" s="288">
        <v>47</v>
      </c>
      <c r="F62" s="291">
        <v>52</v>
      </c>
      <c r="G62" s="288">
        <v>21</v>
      </c>
      <c r="H62" s="117">
        <v>8</v>
      </c>
      <c r="I62" s="27" t="s">
        <v>133</v>
      </c>
      <c r="J62" s="288">
        <v>48</v>
      </c>
      <c r="K62" s="117">
        <v>16</v>
      </c>
      <c r="M62" s="154"/>
      <c r="N62" s="154"/>
      <c r="O62" s="155"/>
      <c r="P62" s="154"/>
      <c r="Q62" s="154"/>
      <c r="R62" s="155"/>
      <c r="S62" s="154"/>
      <c r="T62" s="154"/>
      <c r="U62" s="155"/>
      <c r="V62" s="154"/>
      <c r="W62" s="154"/>
      <c r="X62" s="155"/>
    </row>
    <row r="63" spans="1:24" s="289" customFormat="1" ht="12.75">
      <c r="A63" s="124" t="s">
        <v>72</v>
      </c>
      <c r="B63" s="291">
        <v>54973</v>
      </c>
      <c r="C63" s="117">
        <v>49762</v>
      </c>
      <c r="D63" s="27">
        <f t="shared" si="4"/>
        <v>110.47184598689763</v>
      </c>
      <c r="E63" s="288">
        <v>45</v>
      </c>
      <c r="F63" s="291">
        <v>63</v>
      </c>
      <c r="G63" s="288">
        <v>3581</v>
      </c>
      <c r="H63" s="117">
        <v>3514</v>
      </c>
      <c r="I63" s="27">
        <f t="shared" si="5"/>
        <v>101.90665907797381</v>
      </c>
      <c r="J63" s="288">
        <v>37</v>
      </c>
      <c r="K63" s="117">
        <v>38</v>
      </c>
      <c r="M63" s="154"/>
      <c r="N63" s="154"/>
      <c r="O63" s="155"/>
      <c r="P63" s="154"/>
      <c r="Q63" s="154"/>
      <c r="R63" s="155"/>
      <c r="S63" s="154"/>
      <c r="T63" s="154"/>
      <c r="U63" s="155"/>
      <c r="V63" s="154"/>
      <c r="W63" s="154"/>
      <c r="X63" s="155"/>
    </row>
    <row r="64" spans="1:24" s="289" customFormat="1" ht="12.75">
      <c r="A64" s="124" t="s">
        <v>73</v>
      </c>
      <c r="B64" s="291">
        <v>80031</v>
      </c>
      <c r="C64" s="117">
        <v>66813</v>
      </c>
      <c r="D64" s="27">
        <f t="shared" si="4"/>
        <v>119.78357505275919</v>
      </c>
      <c r="E64" s="288">
        <v>85</v>
      </c>
      <c r="F64" s="291">
        <v>66</v>
      </c>
      <c r="G64" s="288">
        <v>917</v>
      </c>
      <c r="H64" s="117">
        <v>1045</v>
      </c>
      <c r="I64" s="27">
        <f t="shared" si="5"/>
        <v>87.75119617224881</v>
      </c>
      <c r="J64" s="288">
        <v>38</v>
      </c>
      <c r="K64" s="117">
        <v>44</v>
      </c>
      <c r="M64" s="154"/>
      <c r="N64" s="154"/>
      <c r="O64" s="155"/>
      <c r="P64" s="154"/>
      <c r="Q64" s="154"/>
      <c r="R64" s="155"/>
      <c r="S64" s="154"/>
      <c r="T64" s="154"/>
      <c r="U64" s="155"/>
      <c r="V64" s="154"/>
      <c r="W64" s="154"/>
      <c r="X64" s="155"/>
    </row>
    <row r="65" spans="1:24" s="289" customFormat="1" ht="12.75">
      <c r="A65" s="124" t="s">
        <v>74</v>
      </c>
      <c r="B65" s="26">
        <v>25503</v>
      </c>
      <c r="C65" s="117">
        <v>24749</v>
      </c>
      <c r="D65" s="27">
        <f t="shared" si="4"/>
        <v>103.04658774091882</v>
      </c>
      <c r="E65" s="288">
        <v>47</v>
      </c>
      <c r="F65" s="291">
        <v>47</v>
      </c>
      <c r="G65" s="26">
        <v>7670</v>
      </c>
      <c r="H65" s="117">
        <v>6786</v>
      </c>
      <c r="I65" s="27">
        <f t="shared" si="5"/>
        <v>113.02681992337165</v>
      </c>
      <c r="J65" s="288">
        <v>43</v>
      </c>
      <c r="K65" s="117">
        <v>38</v>
      </c>
      <c r="M65" s="154"/>
      <c r="N65" s="154"/>
      <c r="O65" s="155"/>
      <c r="P65" s="154"/>
      <c r="Q65" s="154"/>
      <c r="R65" s="155"/>
      <c r="S65" s="154"/>
      <c r="T65" s="154"/>
      <c r="U65" s="155"/>
      <c r="V65" s="154"/>
      <c r="W65" s="154"/>
      <c r="X65" s="155"/>
    </row>
    <row r="66" spans="1:24" s="289" customFormat="1" ht="12.75">
      <c r="A66" s="124" t="s">
        <v>75</v>
      </c>
      <c r="B66" s="291">
        <v>81337</v>
      </c>
      <c r="C66" s="117">
        <v>71532</v>
      </c>
      <c r="D66" s="27">
        <f t="shared" si="4"/>
        <v>113.70715204384051</v>
      </c>
      <c r="E66" s="288">
        <v>65</v>
      </c>
      <c r="F66" s="291">
        <v>57</v>
      </c>
      <c r="G66" s="288">
        <v>502</v>
      </c>
      <c r="H66" s="117">
        <v>461</v>
      </c>
      <c r="I66" s="27">
        <f t="shared" si="5"/>
        <v>108.8937093275488</v>
      </c>
      <c r="J66" s="288">
        <v>35</v>
      </c>
      <c r="K66" s="117">
        <v>31</v>
      </c>
      <c r="M66" s="154"/>
      <c r="N66" s="154"/>
      <c r="O66" s="155"/>
      <c r="P66" s="154"/>
      <c r="Q66" s="154"/>
      <c r="R66" s="155"/>
      <c r="S66" s="154"/>
      <c r="T66" s="154"/>
      <c r="U66" s="155"/>
      <c r="V66" s="154"/>
      <c r="W66" s="154"/>
      <c r="X66" s="155"/>
    </row>
    <row r="67" spans="1:24" s="289" customFormat="1" ht="12.75">
      <c r="A67" s="124" t="s">
        <v>76</v>
      </c>
      <c r="B67" s="291">
        <v>37712</v>
      </c>
      <c r="C67" s="117">
        <v>37933</v>
      </c>
      <c r="D67" s="27">
        <f t="shared" si="4"/>
        <v>99.4173938259563</v>
      </c>
      <c r="E67" s="288">
        <v>62</v>
      </c>
      <c r="F67" s="291">
        <v>60</v>
      </c>
      <c r="G67" s="288">
        <v>1573</v>
      </c>
      <c r="H67" s="117">
        <v>1530</v>
      </c>
      <c r="I67" s="27">
        <f t="shared" si="5"/>
        <v>102.81045751633987</v>
      </c>
      <c r="J67" s="288">
        <v>48</v>
      </c>
      <c r="K67" s="117">
        <v>44</v>
      </c>
      <c r="M67" s="154"/>
      <c r="N67" s="154"/>
      <c r="O67" s="155"/>
      <c r="P67" s="154"/>
      <c r="Q67" s="154"/>
      <c r="R67" s="155"/>
      <c r="S67" s="154"/>
      <c r="T67" s="154"/>
      <c r="U67" s="155"/>
      <c r="V67" s="154"/>
      <c r="W67" s="154"/>
      <c r="X67" s="155"/>
    </row>
    <row r="68" spans="1:24" s="289" customFormat="1" ht="12.75">
      <c r="A68" s="40" t="s">
        <v>118</v>
      </c>
      <c r="B68" s="26">
        <v>47909</v>
      </c>
      <c r="C68" s="117">
        <v>45475</v>
      </c>
      <c r="D68" s="27">
        <f t="shared" si="4"/>
        <v>105.35239142385926</v>
      </c>
      <c r="E68" s="288">
        <v>104</v>
      </c>
      <c r="F68" s="291">
        <v>64</v>
      </c>
      <c r="G68" s="26">
        <v>172</v>
      </c>
      <c r="H68" s="117">
        <v>150</v>
      </c>
      <c r="I68" s="27">
        <f t="shared" si="5"/>
        <v>114.66666666666667</v>
      </c>
      <c r="J68" s="288">
        <v>30</v>
      </c>
      <c r="K68" s="117">
        <v>26</v>
      </c>
      <c r="M68" s="154"/>
      <c r="N68" s="154"/>
      <c r="O68" s="155"/>
      <c r="P68" s="154"/>
      <c r="Q68" s="154"/>
      <c r="R68" s="155"/>
      <c r="S68" s="154"/>
      <c r="T68" s="154"/>
      <c r="U68" s="155"/>
      <c r="V68" s="154"/>
      <c r="W68" s="154"/>
      <c r="X68" s="155"/>
    </row>
    <row r="69" spans="1:24" s="289" customFormat="1" ht="12.75">
      <c r="A69" s="124" t="s">
        <v>77</v>
      </c>
      <c r="B69" s="291">
        <v>105548</v>
      </c>
      <c r="C69" s="117">
        <v>93243</v>
      </c>
      <c r="D69" s="27">
        <f t="shared" si="4"/>
        <v>113.19670109284344</v>
      </c>
      <c r="E69" s="288">
        <v>74</v>
      </c>
      <c r="F69" s="291">
        <v>74</v>
      </c>
      <c r="G69" s="288">
        <v>309</v>
      </c>
      <c r="H69" s="117">
        <v>286</v>
      </c>
      <c r="I69" s="27">
        <f t="shared" si="5"/>
        <v>108.04195804195804</v>
      </c>
      <c r="J69" s="288">
        <v>56</v>
      </c>
      <c r="K69" s="117">
        <v>59</v>
      </c>
      <c r="M69" s="154"/>
      <c r="N69" s="154"/>
      <c r="O69" s="155"/>
      <c r="P69" s="154"/>
      <c r="Q69" s="154"/>
      <c r="R69" s="155"/>
      <c r="S69" s="154"/>
      <c r="T69" s="154"/>
      <c r="U69" s="155"/>
      <c r="V69" s="154"/>
      <c r="W69" s="154"/>
      <c r="X69" s="155"/>
    </row>
    <row r="70" spans="1:24" s="289" customFormat="1" ht="12.75">
      <c r="A70" s="124" t="s">
        <v>78</v>
      </c>
      <c r="B70" s="291">
        <v>33311</v>
      </c>
      <c r="C70" s="117">
        <v>30706</v>
      </c>
      <c r="D70" s="27">
        <f t="shared" si="4"/>
        <v>108.4836839705595</v>
      </c>
      <c r="E70" s="288">
        <v>63</v>
      </c>
      <c r="F70" s="291">
        <v>57</v>
      </c>
      <c r="G70" s="288">
        <v>21</v>
      </c>
      <c r="H70" s="117">
        <v>20</v>
      </c>
      <c r="I70" s="27">
        <f t="shared" si="5"/>
        <v>105</v>
      </c>
      <c r="J70" s="288">
        <v>49</v>
      </c>
      <c r="K70" s="117">
        <v>28</v>
      </c>
      <c r="M70" s="154"/>
      <c r="N70" s="154"/>
      <c r="O70" s="155"/>
      <c r="P70" s="154"/>
      <c r="Q70" s="154"/>
      <c r="R70" s="155"/>
      <c r="S70" s="154"/>
      <c r="T70" s="154"/>
      <c r="U70" s="155"/>
      <c r="V70" s="154"/>
      <c r="W70" s="154"/>
      <c r="X70" s="155"/>
    </row>
    <row r="71" spans="1:24" s="289" customFormat="1" ht="12.75">
      <c r="A71" s="124" t="s">
        <v>79</v>
      </c>
      <c r="B71" s="26">
        <v>23160</v>
      </c>
      <c r="C71" s="117">
        <v>22511</v>
      </c>
      <c r="D71" s="27">
        <f t="shared" si="4"/>
        <v>102.88303496068588</v>
      </c>
      <c r="E71" s="288">
        <v>30</v>
      </c>
      <c r="F71" s="291">
        <v>26</v>
      </c>
      <c r="G71" s="26">
        <v>9477</v>
      </c>
      <c r="H71" s="117">
        <v>9351</v>
      </c>
      <c r="I71" s="27">
        <f t="shared" si="5"/>
        <v>101.34744947064485</v>
      </c>
      <c r="J71" s="288">
        <v>40</v>
      </c>
      <c r="K71" s="117">
        <v>34</v>
      </c>
      <c r="M71" s="154"/>
      <c r="N71" s="154"/>
      <c r="O71" s="155"/>
      <c r="P71" s="154"/>
      <c r="Q71" s="154"/>
      <c r="R71" s="155"/>
      <c r="S71" s="154"/>
      <c r="T71" s="154"/>
      <c r="U71" s="155"/>
      <c r="V71" s="154"/>
      <c r="W71" s="154"/>
      <c r="X71" s="155"/>
    </row>
    <row r="72" spans="1:24" s="289" customFormat="1" ht="12.75">
      <c r="A72" s="124" t="s">
        <v>80</v>
      </c>
      <c r="B72" s="291">
        <v>32167</v>
      </c>
      <c r="C72" s="117">
        <v>32238</v>
      </c>
      <c r="D72" s="27">
        <f t="shared" si="4"/>
        <v>99.77976301259383</v>
      </c>
      <c r="E72" s="288">
        <v>42</v>
      </c>
      <c r="F72" s="291">
        <v>42</v>
      </c>
      <c r="G72" s="288">
        <v>15179</v>
      </c>
      <c r="H72" s="117">
        <v>15308</v>
      </c>
      <c r="I72" s="27">
        <f>G72/H72%</f>
        <v>99.15730337078651</v>
      </c>
      <c r="J72" s="288">
        <v>28</v>
      </c>
      <c r="K72" s="117">
        <v>28</v>
      </c>
      <c r="M72" s="154"/>
      <c r="N72" s="154"/>
      <c r="O72" s="155"/>
      <c r="P72" s="154"/>
      <c r="Q72" s="154"/>
      <c r="R72" s="155"/>
      <c r="S72" s="154"/>
      <c r="T72" s="154"/>
      <c r="U72" s="155"/>
      <c r="V72" s="154"/>
      <c r="W72" s="154"/>
      <c r="X72" s="155"/>
    </row>
    <row r="73" spans="1:24" s="289" customFormat="1" ht="12.75">
      <c r="A73" s="124" t="s">
        <v>81</v>
      </c>
      <c r="B73" s="291">
        <v>61955</v>
      </c>
      <c r="C73" s="117">
        <v>52359</v>
      </c>
      <c r="D73" s="27">
        <f t="shared" si="4"/>
        <v>118.3273171756527</v>
      </c>
      <c r="E73" s="288">
        <v>58</v>
      </c>
      <c r="F73" s="291">
        <v>56</v>
      </c>
      <c r="G73" s="288" t="s">
        <v>85</v>
      </c>
      <c r="H73" s="340" t="s">
        <v>85</v>
      </c>
      <c r="I73" s="27" t="s">
        <v>85</v>
      </c>
      <c r="J73" s="288" t="s">
        <v>85</v>
      </c>
      <c r="K73" s="117" t="s">
        <v>85</v>
      </c>
      <c r="M73" s="154"/>
      <c r="N73" s="154"/>
      <c r="O73" s="155"/>
      <c r="P73" s="154"/>
      <c r="Q73" s="154"/>
      <c r="R73" s="155"/>
      <c r="S73" s="156"/>
      <c r="T73" s="156"/>
      <c r="U73" s="156"/>
      <c r="V73" s="156"/>
      <c r="W73" s="156"/>
      <c r="X73" s="156"/>
    </row>
    <row r="74" spans="1:24" s="289" customFormat="1" ht="12.75">
      <c r="A74" s="124" t="s">
        <v>82</v>
      </c>
      <c r="B74" s="26">
        <v>59890</v>
      </c>
      <c r="C74" s="117">
        <v>58512</v>
      </c>
      <c r="D74" s="27">
        <f t="shared" si="4"/>
        <v>102.35507246376811</v>
      </c>
      <c r="E74" s="288">
        <v>73</v>
      </c>
      <c r="F74" s="291">
        <v>73</v>
      </c>
      <c r="G74" s="26">
        <v>3</v>
      </c>
      <c r="H74" s="117">
        <v>3</v>
      </c>
      <c r="I74" s="27">
        <f>G74/H74%</f>
        <v>100</v>
      </c>
      <c r="J74" s="288">
        <v>50</v>
      </c>
      <c r="K74" s="117">
        <v>30</v>
      </c>
      <c r="M74" s="154"/>
      <c r="N74" s="154"/>
      <c r="O74" s="155"/>
      <c r="P74" s="154"/>
      <c r="Q74" s="154"/>
      <c r="R74" s="155"/>
      <c r="S74" s="154"/>
      <c r="T74" s="154"/>
      <c r="U74" s="155"/>
      <c r="V74" s="154"/>
      <c r="W74" s="154"/>
      <c r="X74" s="155"/>
    </row>
    <row r="75" spans="1:24" s="289" customFormat="1" ht="12.75">
      <c r="A75" s="124" t="s">
        <v>83</v>
      </c>
      <c r="B75" s="291">
        <v>82989</v>
      </c>
      <c r="C75" s="117">
        <v>83872</v>
      </c>
      <c r="D75" s="27">
        <f t="shared" si="4"/>
        <v>98.94720526516596</v>
      </c>
      <c r="E75" s="288">
        <v>43</v>
      </c>
      <c r="F75" s="291">
        <v>52</v>
      </c>
      <c r="G75" s="288">
        <v>7069</v>
      </c>
      <c r="H75" s="117">
        <v>7012</v>
      </c>
      <c r="I75" s="27">
        <f>G75/H75%</f>
        <v>100.81289218482601</v>
      </c>
      <c r="J75" s="288">
        <v>38</v>
      </c>
      <c r="K75" s="117">
        <v>38</v>
      </c>
      <c r="M75" s="154"/>
      <c r="N75" s="154"/>
      <c r="O75" s="155"/>
      <c r="P75" s="154"/>
      <c r="Q75" s="154"/>
      <c r="R75" s="155"/>
      <c r="S75" s="154"/>
      <c r="T75" s="154"/>
      <c r="U75" s="155"/>
      <c r="V75" s="154"/>
      <c r="W75" s="154"/>
      <c r="X75" s="155"/>
    </row>
    <row r="76" spans="1:24" s="289" customFormat="1" ht="12.75">
      <c r="A76" s="200" t="s">
        <v>115</v>
      </c>
      <c r="B76" s="291">
        <v>60421</v>
      </c>
      <c r="C76" s="117">
        <v>50334</v>
      </c>
      <c r="D76" s="27">
        <f t="shared" si="4"/>
        <v>120.04013191878254</v>
      </c>
      <c r="E76" s="288">
        <v>73</v>
      </c>
      <c r="F76" s="291">
        <v>74</v>
      </c>
      <c r="G76" s="288">
        <v>62</v>
      </c>
      <c r="H76" s="117">
        <v>60</v>
      </c>
      <c r="I76" s="27">
        <f>G76/H76%</f>
        <v>103.33333333333334</v>
      </c>
      <c r="J76" s="288">
        <v>20</v>
      </c>
      <c r="K76" s="117">
        <v>20</v>
      </c>
      <c r="M76" s="154"/>
      <c r="N76" s="154"/>
      <c r="O76" s="155"/>
      <c r="P76" s="154"/>
      <c r="Q76" s="154"/>
      <c r="R76" s="155"/>
      <c r="S76" s="154"/>
      <c r="T76" s="154"/>
      <c r="U76" s="155"/>
      <c r="V76" s="154"/>
      <c r="W76" s="154"/>
      <c r="X76" s="155"/>
    </row>
    <row r="77" spans="1:24" s="289" customFormat="1" ht="12.75">
      <c r="A77" s="124" t="s">
        <v>84</v>
      </c>
      <c r="B77" s="26">
        <v>49972</v>
      </c>
      <c r="C77" s="117">
        <v>49597</v>
      </c>
      <c r="D77" s="27">
        <f t="shared" si="4"/>
        <v>100.75609411859588</v>
      </c>
      <c r="E77" s="288">
        <v>50</v>
      </c>
      <c r="F77" s="291">
        <v>58</v>
      </c>
      <c r="G77" s="26">
        <v>24</v>
      </c>
      <c r="H77" s="117">
        <v>16</v>
      </c>
      <c r="I77" s="27">
        <f>G77/H77%</f>
        <v>150</v>
      </c>
      <c r="J77" s="288">
        <v>17</v>
      </c>
      <c r="K77" s="117">
        <v>14</v>
      </c>
      <c r="M77" s="154"/>
      <c r="N77" s="154"/>
      <c r="O77" s="155"/>
      <c r="P77" s="154"/>
      <c r="Q77" s="154"/>
      <c r="R77" s="155"/>
      <c r="S77" s="154"/>
      <c r="T77" s="154"/>
      <c r="U77" s="155"/>
      <c r="V77" s="154"/>
      <c r="W77" s="154"/>
      <c r="X77" s="155"/>
    </row>
    <row r="78" spans="1:24" s="289" customFormat="1" ht="12.75">
      <c r="A78" s="40" t="s">
        <v>116</v>
      </c>
      <c r="B78" s="26">
        <v>1</v>
      </c>
      <c r="C78" s="26">
        <v>8</v>
      </c>
      <c r="D78" s="27">
        <f t="shared" si="4"/>
        <v>12.5</v>
      </c>
      <c r="E78" s="288">
        <v>1</v>
      </c>
      <c r="F78" s="288">
        <v>12</v>
      </c>
      <c r="G78" s="26" t="s">
        <v>85</v>
      </c>
      <c r="H78" s="26" t="s">
        <v>85</v>
      </c>
      <c r="I78" s="27" t="s">
        <v>85</v>
      </c>
      <c r="J78" s="288" t="s">
        <v>85</v>
      </c>
      <c r="K78" s="26" t="s">
        <v>85</v>
      </c>
      <c r="M78" s="154"/>
      <c r="N78" s="154"/>
      <c r="O78" s="155"/>
      <c r="P78" s="154"/>
      <c r="Q78" s="154"/>
      <c r="R78" s="155"/>
      <c r="S78" s="156"/>
      <c r="T78" s="156"/>
      <c r="U78" s="156"/>
      <c r="V78" s="156"/>
      <c r="W78" s="156"/>
      <c r="X78" s="156"/>
    </row>
    <row r="79" spans="1:24" s="289" customFormat="1" ht="12.75">
      <c r="A79" s="124" t="s">
        <v>86</v>
      </c>
      <c r="B79" s="288">
        <v>446</v>
      </c>
      <c r="C79" s="26">
        <v>104</v>
      </c>
      <c r="D79" s="27" t="s">
        <v>132</v>
      </c>
      <c r="E79" s="288">
        <v>102</v>
      </c>
      <c r="F79" s="288">
        <v>31</v>
      </c>
      <c r="G79" s="288" t="s">
        <v>85</v>
      </c>
      <c r="H79" s="26" t="s">
        <v>85</v>
      </c>
      <c r="I79" s="27" t="s">
        <v>85</v>
      </c>
      <c r="J79" s="288" t="s">
        <v>85</v>
      </c>
      <c r="K79" s="26" t="s">
        <v>85</v>
      </c>
      <c r="M79" s="154"/>
      <c r="N79" s="154"/>
      <c r="O79" s="155"/>
      <c r="P79" s="154"/>
      <c r="Q79" s="154"/>
      <c r="R79" s="155"/>
      <c r="S79" s="156"/>
      <c r="T79" s="156"/>
      <c r="U79" s="156"/>
      <c r="V79" s="156"/>
      <c r="W79" s="156"/>
      <c r="X79" s="156"/>
    </row>
    <row r="80" spans="1:24" ht="12.75">
      <c r="A80" s="285" t="s">
        <v>87</v>
      </c>
      <c r="B80" s="157">
        <v>1399</v>
      </c>
      <c r="C80" s="29">
        <v>1461</v>
      </c>
      <c r="D80" s="95">
        <f t="shared" si="4"/>
        <v>95.75633127994524</v>
      </c>
      <c r="E80" s="157">
        <v>15</v>
      </c>
      <c r="F80" s="157">
        <v>15</v>
      </c>
      <c r="G80" s="157" t="s">
        <v>85</v>
      </c>
      <c r="H80" s="29" t="s">
        <v>85</v>
      </c>
      <c r="I80" s="95" t="s">
        <v>85</v>
      </c>
      <c r="J80" s="157" t="s">
        <v>85</v>
      </c>
      <c r="K80" s="29" t="s">
        <v>85</v>
      </c>
      <c r="M80" s="154"/>
      <c r="N80" s="154"/>
      <c r="O80" s="155"/>
      <c r="P80" s="154"/>
      <c r="Q80" s="154"/>
      <c r="R80" s="155"/>
      <c r="S80" s="156"/>
      <c r="T80" s="156"/>
      <c r="U80" s="156"/>
      <c r="V80" s="156"/>
      <c r="W80" s="156"/>
      <c r="X80" s="156"/>
    </row>
  </sheetData>
  <sheetProtection/>
  <mergeCells count="22">
    <mergeCell ref="A1:K1"/>
    <mergeCell ref="A3:A5"/>
    <mergeCell ref="B3:F3"/>
    <mergeCell ref="G3:K3"/>
    <mergeCell ref="B4:D4"/>
    <mergeCell ref="E4:F4"/>
    <mergeCell ref="G4:I4"/>
    <mergeCell ref="J4:K4"/>
    <mergeCell ref="A30:A32"/>
    <mergeCell ref="B30:F30"/>
    <mergeCell ref="G30:K30"/>
    <mergeCell ref="B31:D31"/>
    <mergeCell ref="E31:F31"/>
    <mergeCell ref="G31:I31"/>
    <mergeCell ref="J31:K31"/>
    <mergeCell ref="A57:A59"/>
    <mergeCell ref="B57:F57"/>
    <mergeCell ref="G57:K57"/>
    <mergeCell ref="B58:D58"/>
    <mergeCell ref="E58:F58"/>
    <mergeCell ref="G58:I58"/>
    <mergeCell ref="J58:K58"/>
  </mergeCells>
  <printOptions/>
  <pageMargins left="0.5905511811023623" right="0.5905511811023623" top="0.5905511811023623" bottom="0.5905511811023623" header="0" footer="0.3937007874015748"/>
  <pageSetup firstPageNumber="35" useFirstPageNumber="1" horizontalDpi="600" verticalDpi="600" orientation="landscape" paperSize="9" r:id="rId1"/>
  <headerFooter alignWithMargins="0">
    <oddFooter>&amp;R&amp;"-,полужирный"&amp;8&amp;P</oddFooter>
  </headerFooter>
  <rowBreaks count="2" manualBreakCount="2">
    <brk id="27" max="255" man="1"/>
    <brk id="54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Y75"/>
  <sheetViews>
    <sheetView workbookViewId="0" topLeftCell="A1">
      <selection activeCell="G29" sqref="G29:K29"/>
    </sheetView>
  </sheetViews>
  <sheetFormatPr defaultColWidth="9.00390625" defaultRowHeight="12.75"/>
  <cols>
    <col min="1" max="1" width="23.25390625" style="159" customWidth="1"/>
    <col min="2" max="2" width="9.625" style="159" customWidth="1"/>
    <col min="3" max="3" width="11.00390625" style="159" customWidth="1"/>
    <col min="4" max="4" width="10.625" style="159" customWidth="1"/>
    <col min="5" max="6" width="10.875" style="159" customWidth="1"/>
    <col min="7" max="7" width="11.375" style="159" customWidth="1"/>
    <col min="8" max="8" width="11.00390625" style="159" customWidth="1"/>
    <col min="9" max="9" width="10.875" style="159" customWidth="1"/>
    <col min="10" max="11" width="11.375" style="159" customWidth="1"/>
    <col min="12" max="16384" width="9.125" style="159" customWidth="1"/>
  </cols>
  <sheetData>
    <row r="1" spans="1:11" ht="19.5" customHeight="1">
      <c r="A1" s="479" t="s">
        <v>239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</row>
    <row r="2" spans="2:11" ht="12" customHeight="1">
      <c r="B2" s="160"/>
      <c r="C2" s="160"/>
      <c r="D2" s="160"/>
      <c r="E2" s="160"/>
      <c r="F2" s="161"/>
      <c r="G2" s="162"/>
      <c r="H2" s="162"/>
      <c r="I2" s="162"/>
      <c r="J2" s="162"/>
      <c r="K2" s="378" t="s">
        <v>102</v>
      </c>
    </row>
    <row r="3" spans="1:11" ht="14.25" customHeight="1">
      <c r="A3" s="476"/>
      <c r="B3" s="474" t="s">
        <v>39</v>
      </c>
      <c r="C3" s="474"/>
      <c r="D3" s="474"/>
      <c r="E3" s="474"/>
      <c r="F3" s="474"/>
      <c r="G3" s="474" t="s">
        <v>45</v>
      </c>
      <c r="H3" s="474"/>
      <c r="I3" s="474"/>
      <c r="J3" s="474"/>
      <c r="K3" s="480"/>
    </row>
    <row r="4" spans="1:11" ht="15" customHeight="1">
      <c r="A4" s="476"/>
      <c r="B4" s="474" t="s">
        <v>232</v>
      </c>
      <c r="C4" s="474"/>
      <c r="D4" s="474"/>
      <c r="E4" s="474" t="s">
        <v>238</v>
      </c>
      <c r="F4" s="474"/>
      <c r="G4" s="474" t="s">
        <v>232</v>
      </c>
      <c r="H4" s="474"/>
      <c r="I4" s="474"/>
      <c r="J4" s="474" t="s">
        <v>238</v>
      </c>
      <c r="K4" s="475"/>
    </row>
    <row r="5" spans="1:11" ht="33.75" customHeight="1">
      <c r="A5" s="476"/>
      <c r="B5" s="353" t="s">
        <v>159</v>
      </c>
      <c r="C5" s="353" t="s">
        <v>160</v>
      </c>
      <c r="D5" s="353" t="s">
        <v>161</v>
      </c>
      <c r="E5" s="353" t="s">
        <v>159</v>
      </c>
      <c r="F5" s="353" t="s">
        <v>160</v>
      </c>
      <c r="G5" s="353" t="s">
        <v>159</v>
      </c>
      <c r="H5" s="353" t="s">
        <v>160</v>
      </c>
      <c r="I5" s="353" t="s">
        <v>161</v>
      </c>
      <c r="J5" s="353" t="s">
        <v>159</v>
      </c>
      <c r="K5" s="35" t="s">
        <v>160</v>
      </c>
    </row>
    <row r="6" spans="1:24" ht="12.75">
      <c r="A6" s="122" t="s">
        <v>70</v>
      </c>
      <c r="B6" s="297">
        <v>18985</v>
      </c>
      <c r="C6" s="297">
        <v>18141</v>
      </c>
      <c r="D6" s="27">
        <f>B6/C6%</f>
        <v>104.6524447384378</v>
      </c>
      <c r="E6" s="298">
        <v>0.1</v>
      </c>
      <c r="F6" s="298">
        <v>0.3</v>
      </c>
      <c r="G6" s="297">
        <v>45565</v>
      </c>
      <c r="H6" s="297">
        <v>42534</v>
      </c>
      <c r="I6" s="27">
        <f>G6/H6%</f>
        <v>107.12606385479852</v>
      </c>
      <c r="J6" s="298">
        <v>0.2</v>
      </c>
      <c r="K6" s="299">
        <v>0.4</v>
      </c>
      <c r="L6" s="90"/>
      <c r="M6" s="90"/>
      <c r="N6" s="90"/>
      <c r="O6" s="163"/>
      <c r="P6" s="163"/>
      <c r="Q6" s="163"/>
      <c r="R6" s="163"/>
      <c r="S6" s="90"/>
      <c r="T6" s="90"/>
      <c r="U6" s="163"/>
      <c r="V6" s="163"/>
      <c r="W6" s="163"/>
      <c r="X6" s="163"/>
    </row>
    <row r="7" spans="1:24" ht="12.75">
      <c r="A7" s="206" t="s">
        <v>117</v>
      </c>
      <c r="B7" s="91">
        <v>572</v>
      </c>
      <c r="C7" s="91">
        <v>701</v>
      </c>
      <c r="D7" s="27">
        <f aca="true" t="shared" si="0" ref="D7:D23">B7/C7%</f>
        <v>81.59771754636235</v>
      </c>
      <c r="E7" s="74">
        <v>0.1</v>
      </c>
      <c r="F7" s="74">
        <v>0.2</v>
      </c>
      <c r="G7" s="21">
        <v>3924</v>
      </c>
      <c r="H7" s="21">
        <v>3164</v>
      </c>
      <c r="I7" s="27">
        <f aca="true" t="shared" si="1" ref="I7:I22">G7/H7%</f>
        <v>124.02022756005057</v>
      </c>
      <c r="J7" s="74">
        <v>0.2</v>
      </c>
      <c r="K7" s="24">
        <v>0.4</v>
      </c>
      <c r="L7" s="90"/>
      <c r="M7" s="90"/>
      <c r="N7" s="90"/>
      <c r="O7" s="163"/>
      <c r="P7" s="163"/>
      <c r="Q7" s="163"/>
      <c r="R7" s="163"/>
      <c r="S7" s="90"/>
      <c r="T7" s="90"/>
      <c r="U7" s="163"/>
      <c r="V7" s="163"/>
      <c r="W7" s="163"/>
      <c r="X7" s="163"/>
    </row>
    <row r="8" spans="1:24" ht="12.75">
      <c r="A8" s="123" t="s">
        <v>71</v>
      </c>
      <c r="B8" s="91">
        <v>3484</v>
      </c>
      <c r="C8" s="91">
        <v>3097</v>
      </c>
      <c r="D8" s="27">
        <f t="shared" si="0"/>
        <v>112.4959638359703</v>
      </c>
      <c r="E8" s="74">
        <v>0.5</v>
      </c>
      <c r="F8" s="74">
        <v>1.3</v>
      </c>
      <c r="G8" s="91">
        <v>663</v>
      </c>
      <c r="H8" s="21">
        <v>885</v>
      </c>
      <c r="I8" s="27">
        <f t="shared" si="1"/>
        <v>74.91525423728814</v>
      </c>
      <c r="J8" s="74">
        <v>0.1</v>
      </c>
      <c r="K8" s="24">
        <v>0.3</v>
      </c>
      <c r="L8" s="90"/>
      <c r="M8" s="90"/>
      <c r="N8" s="90"/>
      <c r="O8" s="163"/>
      <c r="P8" s="163"/>
      <c r="Q8" s="163"/>
      <c r="R8" s="163"/>
      <c r="S8" s="90"/>
      <c r="T8" s="90"/>
      <c r="U8" s="163"/>
      <c r="V8" s="163"/>
      <c r="W8" s="163"/>
      <c r="X8" s="163"/>
    </row>
    <row r="9" spans="1:24" ht="12.75">
      <c r="A9" s="123" t="s">
        <v>72</v>
      </c>
      <c r="B9" s="91">
        <v>639</v>
      </c>
      <c r="C9" s="91">
        <v>993</v>
      </c>
      <c r="D9" s="27">
        <f t="shared" si="0"/>
        <v>64.35045317220543</v>
      </c>
      <c r="E9" s="74">
        <v>0.1</v>
      </c>
      <c r="F9" s="74">
        <v>0.2</v>
      </c>
      <c r="G9" s="91">
        <v>1191</v>
      </c>
      <c r="H9" s="21">
        <v>500</v>
      </c>
      <c r="I9" s="27" t="s">
        <v>136</v>
      </c>
      <c r="J9" s="74">
        <v>0.1</v>
      </c>
      <c r="K9" s="24">
        <v>0.1</v>
      </c>
      <c r="L9" s="90"/>
      <c r="M9" s="90"/>
      <c r="N9" s="90"/>
      <c r="O9" s="163"/>
      <c r="P9" s="163"/>
      <c r="Q9" s="163"/>
      <c r="R9" s="163"/>
      <c r="S9" s="90"/>
      <c r="T9" s="90"/>
      <c r="U9" s="163"/>
      <c r="V9" s="163"/>
      <c r="W9" s="163"/>
      <c r="X9" s="163"/>
    </row>
    <row r="10" spans="1:24" ht="12.75">
      <c r="A10" s="123" t="s">
        <v>73</v>
      </c>
      <c r="B10" s="91">
        <v>2105</v>
      </c>
      <c r="C10" s="91">
        <v>2053</v>
      </c>
      <c r="D10" s="27">
        <f t="shared" si="0"/>
        <v>102.53287871407696</v>
      </c>
      <c r="E10" s="74">
        <v>0.2</v>
      </c>
      <c r="F10" s="74">
        <v>0.4</v>
      </c>
      <c r="G10" s="91">
        <v>8273</v>
      </c>
      <c r="H10" s="21">
        <v>3943</v>
      </c>
      <c r="I10" s="27" t="s">
        <v>129</v>
      </c>
      <c r="J10" s="74">
        <v>0.2</v>
      </c>
      <c r="K10" s="24">
        <v>0.3</v>
      </c>
      <c r="L10" s="90"/>
      <c r="M10" s="90"/>
      <c r="N10" s="90"/>
      <c r="O10" s="163"/>
      <c r="P10" s="163"/>
      <c r="Q10" s="163"/>
      <c r="R10" s="163"/>
      <c r="S10" s="90"/>
      <c r="T10" s="90"/>
      <c r="U10" s="163"/>
      <c r="V10" s="163"/>
      <c r="W10" s="163"/>
      <c r="X10" s="163"/>
    </row>
    <row r="11" spans="1:24" ht="12.75">
      <c r="A11" s="123" t="s">
        <v>74</v>
      </c>
      <c r="B11" s="91">
        <v>72</v>
      </c>
      <c r="C11" s="91">
        <v>144</v>
      </c>
      <c r="D11" s="27">
        <f t="shared" si="0"/>
        <v>50</v>
      </c>
      <c r="E11" s="74">
        <v>0</v>
      </c>
      <c r="F11" s="74">
        <v>0.1</v>
      </c>
      <c r="G11" s="91">
        <v>4974</v>
      </c>
      <c r="H11" s="21">
        <v>3878</v>
      </c>
      <c r="I11" s="27">
        <f t="shared" si="1"/>
        <v>128.26199071686435</v>
      </c>
      <c r="J11" s="74">
        <v>0.6</v>
      </c>
      <c r="K11" s="24">
        <v>1.5</v>
      </c>
      <c r="L11" s="90"/>
      <c r="M11" s="90"/>
      <c r="N11" s="90"/>
      <c r="O11" s="163"/>
      <c r="P11" s="163"/>
      <c r="Q11" s="163"/>
      <c r="R11" s="163"/>
      <c r="S11" s="90"/>
      <c r="T11" s="90"/>
      <c r="U11" s="163"/>
      <c r="V11" s="163"/>
      <c r="W11" s="163"/>
      <c r="X11" s="163"/>
    </row>
    <row r="12" spans="1:24" ht="12.75">
      <c r="A12" s="123" t="s">
        <v>75</v>
      </c>
      <c r="B12" s="91">
        <v>670</v>
      </c>
      <c r="C12" s="91">
        <v>154</v>
      </c>
      <c r="D12" s="27" t="s">
        <v>134</v>
      </c>
      <c r="E12" s="74">
        <v>0.1</v>
      </c>
      <c r="F12" s="74">
        <v>0</v>
      </c>
      <c r="G12" s="91">
        <v>1134</v>
      </c>
      <c r="H12" s="21">
        <v>1286</v>
      </c>
      <c r="I12" s="27">
        <f t="shared" si="1"/>
        <v>88.18040435458788</v>
      </c>
      <c r="J12" s="74">
        <v>0.1</v>
      </c>
      <c r="K12" s="24">
        <v>0.2</v>
      </c>
      <c r="L12" s="90"/>
      <c r="M12" s="90"/>
      <c r="N12" s="90"/>
      <c r="O12" s="163"/>
      <c r="P12" s="163"/>
      <c r="Q12" s="163"/>
      <c r="R12" s="163"/>
      <c r="S12" s="90"/>
      <c r="T12" s="90"/>
      <c r="U12" s="163"/>
      <c r="V12" s="163"/>
      <c r="W12" s="163"/>
      <c r="X12" s="163"/>
    </row>
    <row r="13" spans="1:24" ht="12.75">
      <c r="A13" s="123" t="s">
        <v>76</v>
      </c>
      <c r="B13" s="91">
        <v>304</v>
      </c>
      <c r="C13" s="91">
        <v>391</v>
      </c>
      <c r="D13" s="27">
        <f t="shared" si="0"/>
        <v>77.74936061381074</v>
      </c>
      <c r="E13" s="74">
        <v>0</v>
      </c>
      <c r="F13" s="74">
        <v>0.1</v>
      </c>
      <c r="G13" s="91">
        <v>2408</v>
      </c>
      <c r="H13" s="21">
        <v>10154</v>
      </c>
      <c r="I13" s="27">
        <f t="shared" si="1"/>
        <v>23.71479220011818</v>
      </c>
      <c r="J13" s="74">
        <v>0.1</v>
      </c>
      <c r="K13" s="24">
        <v>0.6</v>
      </c>
      <c r="L13" s="90"/>
      <c r="M13" s="90"/>
      <c r="N13" s="90"/>
      <c r="O13" s="163"/>
      <c r="P13" s="163"/>
      <c r="Q13" s="163"/>
      <c r="R13" s="163"/>
      <c r="S13" s="90"/>
      <c r="T13" s="90"/>
      <c r="U13" s="163"/>
      <c r="V13" s="163"/>
      <c r="W13" s="163"/>
      <c r="X13" s="163"/>
    </row>
    <row r="14" spans="1:24" ht="12.75">
      <c r="A14" s="40" t="s">
        <v>118</v>
      </c>
      <c r="B14" s="91">
        <v>1404</v>
      </c>
      <c r="C14" s="91">
        <v>1079</v>
      </c>
      <c r="D14" s="27">
        <f t="shared" si="0"/>
        <v>130.12048192771084</v>
      </c>
      <c r="E14" s="74">
        <v>0.2</v>
      </c>
      <c r="F14" s="74">
        <v>0.3</v>
      </c>
      <c r="G14" s="91">
        <v>12711</v>
      </c>
      <c r="H14" s="21">
        <v>7154</v>
      </c>
      <c r="I14" s="27">
        <f t="shared" si="1"/>
        <v>177.67682415431923</v>
      </c>
      <c r="J14" s="74">
        <v>0.5</v>
      </c>
      <c r="K14" s="24">
        <v>0.7</v>
      </c>
      <c r="L14" s="90"/>
      <c r="M14" s="90"/>
      <c r="N14" s="90"/>
      <c r="O14" s="163"/>
      <c r="P14" s="163"/>
      <c r="Q14" s="163"/>
      <c r="R14" s="163"/>
      <c r="S14" s="90"/>
      <c r="T14" s="90"/>
      <c r="U14" s="163"/>
      <c r="V14" s="163"/>
      <c r="W14" s="163"/>
      <c r="X14" s="163"/>
    </row>
    <row r="15" spans="1:24" ht="12.75">
      <c r="A15" s="123" t="s">
        <v>77</v>
      </c>
      <c r="B15" s="91">
        <v>279</v>
      </c>
      <c r="C15" s="91">
        <v>276</v>
      </c>
      <c r="D15" s="27">
        <f t="shared" si="0"/>
        <v>101.08695652173914</v>
      </c>
      <c r="E15" s="74">
        <v>0</v>
      </c>
      <c r="F15" s="74">
        <v>0.1</v>
      </c>
      <c r="G15" s="91">
        <v>488</v>
      </c>
      <c r="H15" s="21">
        <v>483</v>
      </c>
      <c r="I15" s="27">
        <f t="shared" si="1"/>
        <v>101.0351966873706</v>
      </c>
      <c r="J15" s="74">
        <v>0</v>
      </c>
      <c r="K15" s="24">
        <v>0.1</v>
      </c>
      <c r="L15" s="90"/>
      <c r="M15" s="90"/>
      <c r="N15" s="90"/>
      <c r="O15" s="163"/>
      <c r="P15" s="163"/>
      <c r="Q15" s="163"/>
      <c r="R15" s="163"/>
      <c r="S15" s="90"/>
      <c r="T15" s="90"/>
      <c r="U15" s="163"/>
      <c r="V15" s="163"/>
      <c r="W15" s="163"/>
      <c r="X15" s="163"/>
    </row>
    <row r="16" spans="1:24" ht="14.25" customHeight="1">
      <c r="A16" s="123" t="s">
        <v>78</v>
      </c>
      <c r="B16" s="91">
        <v>2979</v>
      </c>
      <c r="C16" s="91">
        <v>2490</v>
      </c>
      <c r="D16" s="27">
        <f t="shared" si="0"/>
        <v>119.63855421686748</v>
      </c>
      <c r="E16" s="74">
        <v>0.4</v>
      </c>
      <c r="F16" s="74">
        <v>0.8</v>
      </c>
      <c r="G16" s="91">
        <v>812</v>
      </c>
      <c r="H16" s="21">
        <v>703</v>
      </c>
      <c r="I16" s="27">
        <f t="shared" si="1"/>
        <v>115.5049786628734</v>
      </c>
      <c r="J16" s="74">
        <v>0.1</v>
      </c>
      <c r="K16" s="24">
        <v>0.2</v>
      </c>
      <c r="L16" s="90"/>
      <c r="M16" s="90"/>
      <c r="N16" s="90"/>
      <c r="O16" s="163"/>
      <c r="P16" s="163"/>
      <c r="Q16" s="163"/>
      <c r="R16" s="163"/>
      <c r="S16" s="90"/>
      <c r="T16" s="90"/>
      <c r="U16" s="163"/>
      <c r="V16" s="163"/>
      <c r="W16" s="163"/>
      <c r="X16" s="163"/>
    </row>
    <row r="17" spans="1:24" ht="14.25" customHeight="1">
      <c r="A17" s="123" t="s">
        <v>79</v>
      </c>
      <c r="B17" s="91">
        <v>286</v>
      </c>
      <c r="C17" s="91">
        <v>457</v>
      </c>
      <c r="D17" s="27">
        <f t="shared" si="0"/>
        <v>62.582056892778986</v>
      </c>
      <c r="E17" s="74">
        <v>0.1</v>
      </c>
      <c r="F17" s="74">
        <v>0.2</v>
      </c>
      <c r="G17" s="91">
        <v>169</v>
      </c>
      <c r="H17" s="21">
        <v>1154</v>
      </c>
      <c r="I17" s="27">
        <f t="shared" si="1"/>
        <v>14.644714038128251</v>
      </c>
      <c r="J17" s="74">
        <v>0</v>
      </c>
      <c r="K17" s="24">
        <v>0.4</v>
      </c>
      <c r="L17" s="90"/>
      <c r="M17" s="90"/>
      <c r="N17" s="90"/>
      <c r="O17" s="163"/>
      <c r="P17" s="163"/>
      <c r="Q17" s="163"/>
      <c r="R17" s="163"/>
      <c r="S17" s="90"/>
      <c r="T17" s="90"/>
      <c r="U17" s="163"/>
      <c r="V17" s="163"/>
      <c r="W17" s="163"/>
      <c r="X17" s="163"/>
    </row>
    <row r="18" spans="1:24" ht="14.25" customHeight="1">
      <c r="A18" s="123" t="s">
        <v>80</v>
      </c>
      <c r="B18" s="91">
        <v>175</v>
      </c>
      <c r="C18" s="91">
        <v>240</v>
      </c>
      <c r="D18" s="27">
        <f t="shared" si="0"/>
        <v>72.91666666666667</v>
      </c>
      <c r="E18" s="74">
        <v>0.5</v>
      </c>
      <c r="F18" s="74">
        <v>1.5</v>
      </c>
      <c r="G18" s="91">
        <v>2398</v>
      </c>
      <c r="H18" s="21">
        <v>3298</v>
      </c>
      <c r="I18" s="27">
        <f t="shared" si="1"/>
        <v>72.71073377804731</v>
      </c>
      <c r="J18" s="74">
        <v>0.5</v>
      </c>
      <c r="K18" s="24">
        <v>1.8</v>
      </c>
      <c r="L18" s="90"/>
      <c r="M18" s="90"/>
      <c r="N18" s="90"/>
      <c r="O18" s="163"/>
      <c r="P18" s="163"/>
      <c r="Q18" s="163"/>
      <c r="R18" s="163"/>
      <c r="S18" s="90"/>
      <c r="T18" s="90"/>
      <c r="U18" s="163"/>
      <c r="V18" s="163"/>
      <c r="W18" s="163"/>
      <c r="X18" s="163"/>
    </row>
    <row r="19" spans="1:24" ht="14.25" customHeight="1">
      <c r="A19" s="123" t="s">
        <v>81</v>
      </c>
      <c r="B19" s="91">
        <v>1758</v>
      </c>
      <c r="C19" s="91">
        <v>1506</v>
      </c>
      <c r="D19" s="27">
        <f t="shared" si="0"/>
        <v>116.73306772908366</v>
      </c>
      <c r="E19" s="74">
        <v>0.2</v>
      </c>
      <c r="F19" s="74">
        <v>0.5</v>
      </c>
      <c r="G19" s="91">
        <v>277</v>
      </c>
      <c r="H19" s="21">
        <v>303</v>
      </c>
      <c r="I19" s="27">
        <f t="shared" si="1"/>
        <v>91.41914191419143</v>
      </c>
      <c r="J19" s="74">
        <v>0</v>
      </c>
      <c r="K19" s="24">
        <v>0.1</v>
      </c>
      <c r="L19" s="90"/>
      <c r="M19" s="90"/>
      <c r="N19" s="90"/>
      <c r="O19" s="163"/>
      <c r="P19" s="163"/>
      <c r="Q19" s="163"/>
      <c r="R19" s="163"/>
      <c r="S19" s="90"/>
      <c r="T19" s="90"/>
      <c r="U19" s="163"/>
      <c r="V19" s="163"/>
      <c r="W19" s="163"/>
      <c r="X19" s="163"/>
    </row>
    <row r="20" spans="1:24" ht="14.25" customHeight="1">
      <c r="A20" s="123" t="s">
        <v>82</v>
      </c>
      <c r="B20" s="91">
        <v>2877</v>
      </c>
      <c r="C20" s="91">
        <v>2568</v>
      </c>
      <c r="D20" s="27">
        <f t="shared" si="0"/>
        <v>112.03271028037383</v>
      </c>
      <c r="E20" s="74">
        <v>0.4</v>
      </c>
      <c r="F20" s="74">
        <v>0.9</v>
      </c>
      <c r="G20" s="91">
        <v>434</v>
      </c>
      <c r="H20" s="21">
        <v>190</v>
      </c>
      <c r="I20" s="27" t="s">
        <v>137</v>
      </c>
      <c r="J20" s="74">
        <v>0.1</v>
      </c>
      <c r="K20" s="24">
        <v>0.1</v>
      </c>
      <c r="L20" s="90"/>
      <c r="M20" s="90"/>
      <c r="N20" s="90"/>
      <c r="O20" s="163"/>
      <c r="P20" s="163"/>
      <c r="Q20" s="163"/>
      <c r="R20" s="163"/>
      <c r="S20" s="90"/>
      <c r="T20" s="90"/>
      <c r="U20" s="163"/>
      <c r="V20" s="163"/>
      <c r="W20" s="163"/>
      <c r="X20" s="163"/>
    </row>
    <row r="21" spans="1:24" ht="14.25" customHeight="1">
      <c r="A21" s="123" t="s">
        <v>83</v>
      </c>
      <c r="B21" s="91">
        <v>427</v>
      </c>
      <c r="C21" s="91">
        <v>870</v>
      </c>
      <c r="D21" s="27">
        <f t="shared" si="0"/>
        <v>49.08045977011495</v>
      </c>
      <c r="E21" s="74">
        <v>0</v>
      </c>
      <c r="F21" s="74">
        <v>0.2</v>
      </c>
      <c r="G21" s="91">
        <v>4089</v>
      </c>
      <c r="H21" s="21">
        <v>4631</v>
      </c>
      <c r="I21" s="27">
        <f t="shared" si="1"/>
        <v>88.29626430576549</v>
      </c>
      <c r="J21" s="74">
        <v>0.1</v>
      </c>
      <c r="K21" s="24">
        <v>0.2</v>
      </c>
      <c r="L21" s="90"/>
      <c r="M21" s="90"/>
      <c r="N21" s="90"/>
      <c r="O21" s="163"/>
      <c r="P21" s="163"/>
      <c r="Q21" s="163"/>
      <c r="R21" s="163"/>
      <c r="S21" s="90"/>
      <c r="T21" s="90"/>
      <c r="U21" s="163"/>
      <c r="V21" s="163"/>
      <c r="W21" s="163"/>
      <c r="X21" s="163"/>
    </row>
    <row r="22" spans="1:24" ht="14.25" customHeight="1">
      <c r="A22" s="206" t="s">
        <v>115</v>
      </c>
      <c r="B22" s="87" t="s">
        <v>85</v>
      </c>
      <c r="C22" s="91">
        <v>10</v>
      </c>
      <c r="D22" s="27" t="s">
        <v>85</v>
      </c>
      <c r="E22" s="87" t="s">
        <v>85</v>
      </c>
      <c r="F22" s="74">
        <v>0</v>
      </c>
      <c r="G22" s="91">
        <v>1253</v>
      </c>
      <c r="H22" s="21">
        <v>630</v>
      </c>
      <c r="I22" s="27">
        <f t="shared" si="1"/>
        <v>198.88888888888889</v>
      </c>
      <c r="J22" s="74">
        <v>0.3</v>
      </c>
      <c r="K22" s="24">
        <v>0.3</v>
      </c>
      <c r="L22" s="73"/>
      <c r="M22" s="73"/>
      <c r="N22" s="90"/>
      <c r="O22" s="73"/>
      <c r="P22" s="73"/>
      <c r="Q22" s="163"/>
      <c r="R22" s="73"/>
      <c r="S22" s="90"/>
      <c r="T22" s="90"/>
      <c r="U22" s="163"/>
      <c r="V22" s="163"/>
      <c r="W22" s="163"/>
      <c r="X22" s="163"/>
    </row>
    <row r="23" spans="1:24" ht="14.25" customHeight="1">
      <c r="A23" s="123" t="s">
        <v>84</v>
      </c>
      <c r="B23" s="91">
        <v>940</v>
      </c>
      <c r="C23" s="91">
        <v>1111</v>
      </c>
      <c r="D23" s="27">
        <f t="shared" si="0"/>
        <v>84.60846084608461</v>
      </c>
      <c r="E23" s="74">
        <v>0.1</v>
      </c>
      <c r="F23" s="74">
        <v>0.5</v>
      </c>
      <c r="G23" s="91">
        <v>356</v>
      </c>
      <c r="H23" s="21">
        <v>77</v>
      </c>
      <c r="I23" s="27" t="s">
        <v>138</v>
      </c>
      <c r="J23" s="74">
        <v>0</v>
      </c>
      <c r="K23" s="24">
        <v>0</v>
      </c>
      <c r="L23" s="90"/>
      <c r="M23" s="90"/>
      <c r="N23" s="90"/>
      <c r="O23" s="163"/>
      <c r="P23" s="163"/>
      <c r="Q23" s="163"/>
      <c r="R23" s="163"/>
      <c r="S23" s="90"/>
      <c r="T23" s="90"/>
      <c r="U23" s="163"/>
      <c r="V23" s="163"/>
      <c r="W23" s="163"/>
      <c r="X23" s="163"/>
    </row>
    <row r="24" spans="1:24" ht="14.25" customHeight="1">
      <c r="A24" s="145" t="s">
        <v>86</v>
      </c>
      <c r="B24" s="91">
        <v>1</v>
      </c>
      <c r="C24" s="341" t="s">
        <v>85</v>
      </c>
      <c r="D24" s="27" t="s">
        <v>85</v>
      </c>
      <c r="E24" s="74">
        <v>0</v>
      </c>
      <c r="F24" s="87" t="s">
        <v>85</v>
      </c>
      <c r="G24" s="91" t="s">
        <v>85</v>
      </c>
      <c r="H24" s="21" t="s">
        <v>85</v>
      </c>
      <c r="I24" s="27" t="s">
        <v>85</v>
      </c>
      <c r="J24" s="74" t="s">
        <v>85</v>
      </c>
      <c r="K24" s="24" t="s">
        <v>85</v>
      </c>
      <c r="L24" s="90"/>
      <c r="M24" s="90"/>
      <c r="N24" s="73"/>
      <c r="O24" s="73"/>
      <c r="P24" s="163"/>
      <c r="Q24" s="73"/>
      <c r="R24" s="73"/>
      <c r="S24" s="73"/>
      <c r="T24" s="73"/>
      <c r="U24" s="73"/>
      <c r="V24" s="73"/>
      <c r="W24" s="73"/>
      <c r="X24" s="73"/>
    </row>
    <row r="25" spans="1:24" ht="12.75">
      <c r="A25" s="126" t="s">
        <v>87</v>
      </c>
      <c r="B25" s="96">
        <v>13</v>
      </c>
      <c r="C25" s="88">
        <v>1</v>
      </c>
      <c r="D25" s="95" t="s">
        <v>135</v>
      </c>
      <c r="E25" s="75">
        <v>0</v>
      </c>
      <c r="F25" s="75">
        <v>0</v>
      </c>
      <c r="G25" s="96">
        <v>11</v>
      </c>
      <c r="H25" s="94">
        <v>101</v>
      </c>
      <c r="I25" s="95">
        <f>G25/H25%</f>
        <v>10.891089108910892</v>
      </c>
      <c r="J25" s="75">
        <v>0</v>
      </c>
      <c r="K25" s="30">
        <v>0.6</v>
      </c>
      <c r="L25" s="90"/>
      <c r="M25" s="90"/>
      <c r="N25" s="90"/>
      <c r="O25" s="163"/>
      <c r="P25" s="163"/>
      <c r="Q25" s="163"/>
      <c r="R25" s="163"/>
      <c r="S25" s="90"/>
      <c r="T25" s="90"/>
      <c r="U25" s="163"/>
      <c r="V25" s="163"/>
      <c r="W25" s="163"/>
      <c r="X25" s="163"/>
    </row>
    <row r="26" ht="12.75">
      <c r="D26" s="27"/>
    </row>
    <row r="27" ht="12.75">
      <c r="D27" s="337"/>
    </row>
    <row r="28" spans="2:11" ht="12.75">
      <c r="B28" s="160"/>
      <c r="C28" s="160"/>
      <c r="D28" s="160"/>
      <c r="E28" s="160"/>
      <c r="F28" s="160"/>
      <c r="G28" s="162"/>
      <c r="H28" s="162"/>
      <c r="I28" s="162"/>
      <c r="J28" s="162"/>
      <c r="K28" s="379" t="s">
        <v>103</v>
      </c>
    </row>
    <row r="29" spans="1:11" ht="26.25" customHeight="1">
      <c r="A29" s="476"/>
      <c r="B29" s="474" t="s">
        <v>47</v>
      </c>
      <c r="C29" s="474"/>
      <c r="D29" s="477"/>
      <c r="E29" s="477"/>
      <c r="F29" s="477"/>
      <c r="G29" s="474" t="s">
        <v>48</v>
      </c>
      <c r="H29" s="474"/>
      <c r="I29" s="477"/>
      <c r="J29" s="477"/>
      <c r="K29" s="478"/>
    </row>
    <row r="30" spans="1:11" ht="27" customHeight="1">
      <c r="A30" s="476"/>
      <c r="B30" s="474" t="s">
        <v>232</v>
      </c>
      <c r="C30" s="474"/>
      <c r="D30" s="474"/>
      <c r="E30" s="474" t="s">
        <v>238</v>
      </c>
      <c r="F30" s="474"/>
      <c r="G30" s="474" t="s">
        <v>232</v>
      </c>
      <c r="H30" s="474"/>
      <c r="I30" s="474"/>
      <c r="J30" s="474" t="s">
        <v>238</v>
      </c>
      <c r="K30" s="475"/>
    </row>
    <row r="31" spans="1:11" ht="33.75">
      <c r="A31" s="476"/>
      <c r="B31" s="353" t="s">
        <v>159</v>
      </c>
      <c r="C31" s="353" t="s">
        <v>160</v>
      </c>
      <c r="D31" s="353" t="s">
        <v>161</v>
      </c>
      <c r="E31" s="353" t="s">
        <v>159</v>
      </c>
      <c r="F31" s="353" t="s">
        <v>160</v>
      </c>
      <c r="G31" s="353" t="s">
        <v>159</v>
      </c>
      <c r="H31" s="353" t="s">
        <v>160</v>
      </c>
      <c r="I31" s="353" t="s">
        <v>161</v>
      </c>
      <c r="J31" s="353" t="s">
        <v>159</v>
      </c>
      <c r="K31" s="35" t="s">
        <v>160</v>
      </c>
    </row>
    <row r="32" spans="1:25" ht="12.75">
      <c r="A32" s="122" t="s">
        <v>70</v>
      </c>
      <c r="B32" s="20">
        <v>1400</v>
      </c>
      <c r="C32" s="20">
        <v>1830</v>
      </c>
      <c r="D32" s="27">
        <f aca="true" t="shared" si="2" ref="D32:D44">B32/C32%</f>
        <v>76.50273224043715</v>
      </c>
      <c r="E32" s="163">
        <v>0</v>
      </c>
      <c r="F32" s="163">
        <v>0.1</v>
      </c>
      <c r="G32" s="20">
        <v>32711</v>
      </c>
      <c r="H32" s="20">
        <v>41415</v>
      </c>
      <c r="I32" s="27">
        <f aca="true" t="shared" si="3" ref="I32:I47">G32/H32%</f>
        <v>78.98346009899795</v>
      </c>
      <c r="J32" s="163">
        <v>1.5</v>
      </c>
      <c r="K32" s="163">
        <v>2.7</v>
      </c>
      <c r="L32" s="90"/>
      <c r="M32" s="145"/>
      <c r="N32" s="90"/>
      <c r="O32" s="90"/>
      <c r="P32" s="163"/>
      <c r="Q32" s="163"/>
      <c r="R32" s="163"/>
      <c r="S32" s="163"/>
      <c r="T32" s="90"/>
      <c r="U32" s="90"/>
      <c r="V32" s="163"/>
      <c r="W32" s="163"/>
      <c r="X32" s="163"/>
      <c r="Y32" s="163"/>
    </row>
    <row r="33" spans="1:25" ht="12.75">
      <c r="A33" s="123" t="s">
        <v>71</v>
      </c>
      <c r="B33" s="90">
        <v>120</v>
      </c>
      <c r="C33" s="90">
        <v>631</v>
      </c>
      <c r="D33" s="27">
        <f t="shared" si="2"/>
        <v>19.01743264659271</v>
      </c>
      <c r="E33" s="163">
        <v>0.2</v>
      </c>
      <c r="F33" s="163">
        <v>2.7</v>
      </c>
      <c r="G33" s="90">
        <v>1750</v>
      </c>
      <c r="H33" s="90">
        <v>1517</v>
      </c>
      <c r="I33" s="27">
        <f t="shared" si="3"/>
        <v>115.35926170072511</v>
      </c>
      <c r="J33" s="163">
        <v>0.8</v>
      </c>
      <c r="K33" s="163">
        <v>1</v>
      </c>
      <c r="L33" s="90"/>
      <c r="M33" s="145"/>
      <c r="N33" s="90"/>
      <c r="O33" s="90"/>
      <c r="P33" s="163"/>
      <c r="Q33" s="163"/>
      <c r="R33" s="163"/>
      <c r="S33" s="163"/>
      <c r="T33" s="90"/>
      <c r="U33" s="90"/>
      <c r="V33" s="163"/>
      <c r="W33" s="163"/>
      <c r="X33" s="163"/>
      <c r="Y33" s="163"/>
    </row>
    <row r="34" spans="1:25" ht="12.75">
      <c r="A34" s="123" t="s">
        <v>72</v>
      </c>
      <c r="B34" s="90">
        <v>9</v>
      </c>
      <c r="C34" s="90">
        <v>17</v>
      </c>
      <c r="D34" s="27">
        <f t="shared" si="2"/>
        <v>52.94117647058823</v>
      </c>
      <c r="E34" s="163">
        <v>0</v>
      </c>
      <c r="F34" s="163">
        <v>0</v>
      </c>
      <c r="G34" s="90" t="s">
        <v>85</v>
      </c>
      <c r="H34" s="73">
        <v>8370</v>
      </c>
      <c r="I34" s="27" t="s">
        <v>85</v>
      </c>
      <c r="J34" s="73" t="s">
        <v>85</v>
      </c>
      <c r="K34" s="73">
        <v>12.4</v>
      </c>
      <c r="L34" s="90"/>
      <c r="M34" s="145"/>
      <c r="N34" s="90"/>
      <c r="O34" s="90"/>
      <c r="P34" s="163"/>
      <c r="Q34" s="163"/>
      <c r="R34" s="163"/>
      <c r="S34" s="163"/>
      <c r="T34" s="73"/>
      <c r="U34" s="90"/>
      <c r="V34" s="73"/>
      <c r="W34" s="73"/>
      <c r="X34" s="163"/>
      <c r="Y34" s="73"/>
    </row>
    <row r="35" spans="1:25" ht="12.75">
      <c r="A35" s="123" t="s">
        <v>73</v>
      </c>
      <c r="B35" s="90">
        <v>217</v>
      </c>
      <c r="C35" s="90">
        <v>143</v>
      </c>
      <c r="D35" s="27">
        <f t="shared" si="2"/>
        <v>151.74825174825176</v>
      </c>
      <c r="E35" s="163">
        <v>0.1</v>
      </c>
      <c r="F35" s="163">
        <v>0.1</v>
      </c>
      <c r="G35" s="90">
        <v>8020</v>
      </c>
      <c r="H35" s="90">
        <v>11436</v>
      </c>
      <c r="I35" s="27">
        <f t="shared" si="3"/>
        <v>70.1294158796782</v>
      </c>
      <c r="J35" s="163">
        <v>7.6</v>
      </c>
      <c r="K35" s="163">
        <v>17.8</v>
      </c>
      <c r="L35" s="90"/>
      <c r="M35" s="145"/>
      <c r="N35" s="90"/>
      <c r="O35" s="90"/>
      <c r="P35" s="163"/>
      <c r="Q35" s="163"/>
      <c r="R35" s="163"/>
      <c r="S35" s="163"/>
      <c r="T35" s="90"/>
      <c r="U35" s="90"/>
      <c r="V35" s="163"/>
      <c r="W35" s="163"/>
      <c r="X35" s="163"/>
      <c r="Y35" s="163"/>
    </row>
    <row r="36" spans="1:25" ht="12.75">
      <c r="A36" s="123" t="s">
        <v>74</v>
      </c>
      <c r="B36" s="90">
        <v>13</v>
      </c>
      <c r="C36" s="90">
        <v>22</v>
      </c>
      <c r="D36" s="27">
        <f t="shared" si="2"/>
        <v>59.09090909090909</v>
      </c>
      <c r="E36" s="163">
        <v>0</v>
      </c>
      <c r="F36" s="163">
        <v>0</v>
      </c>
      <c r="G36" s="90" t="s">
        <v>85</v>
      </c>
      <c r="H36" s="73">
        <v>1</v>
      </c>
      <c r="I36" s="27" t="s">
        <v>85</v>
      </c>
      <c r="J36" s="73" t="s">
        <v>85</v>
      </c>
      <c r="K36" s="73">
        <v>0.2</v>
      </c>
      <c r="L36" s="90"/>
      <c r="M36" s="145"/>
      <c r="N36" s="90"/>
      <c r="O36" s="90"/>
      <c r="P36" s="163"/>
      <c r="Q36" s="163"/>
      <c r="R36" s="163"/>
      <c r="S36" s="163"/>
      <c r="T36" s="73"/>
      <c r="U36" s="90"/>
      <c r="V36" s="73"/>
      <c r="W36" s="73"/>
      <c r="X36" s="163"/>
      <c r="Y36" s="73"/>
    </row>
    <row r="37" spans="1:25" ht="12.75">
      <c r="A37" s="123" t="s">
        <v>75</v>
      </c>
      <c r="B37" s="90">
        <v>3</v>
      </c>
      <c r="C37" s="90">
        <v>6</v>
      </c>
      <c r="D37" s="27">
        <f t="shared" si="2"/>
        <v>50</v>
      </c>
      <c r="E37" s="163">
        <v>0</v>
      </c>
      <c r="F37" s="163">
        <v>0</v>
      </c>
      <c r="G37" s="90">
        <v>20</v>
      </c>
      <c r="H37" s="90">
        <v>13</v>
      </c>
      <c r="I37" s="27">
        <f t="shared" si="3"/>
        <v>153.84615384615384</v>
      </c>
      <c r="J37" s="163">
        <v>0.1</v>
      </c>
      <c r="K37" s="163">
        <v>0.1</v>
      </c>
      <c r="L37" s="90"/>
      <c r="M37" s="145"/>
      <c r="N37" s="90"/>
      <c r="O37" s="90"/>
      <c r="P37" s="163"/>
      <c r="Q37" s="163"/>
      <c r="R37" s="163"/>
      <c r="S37" s="163"/>
      <c r="T37" s="90"/>
      <c r="U37" s="90"/>
      <c r="V37" s="163"/>
      <c r="W37" s="163"/>
      <c r="X37" s="163"/>
      <c r="Y37" s="163"/>
    </row>
    <row r="38" spans="1:25" ht="12.75">
      <c r="A38" s="123" t="s">
        <v>76</v>
      </c>
      <c r="B38" s="90">
        <v>87</v>
      </c>
      <c r="C38" s="90">
        <v>88</v>
      </c>
      <c r="D38" s="27">
        <f t="shared" si="2"/>
        <v>98.86363636363636</v>
      </c>
      <c r="E38" s="163">
        <v>0</v>
      </c>
      <c r="F38" s="163">
        <v>0</v>
      </c>
      <c r="G38" s="90">
        <v>336</v>
      </c>
      <c r="H38" s="90">
        <v>982</v>
      </c>
      <c r="I38" s="27">
        <f t="shared" si="3"/>
        <v>34.21588594704684</v>
      </c>
      <c r="J38" s="163">
        <v>1.1</v>
      </c>
      <c r="K38" s="163">
        <v>4.5</v>
      </c>
      <c r="L38" s="90"/>
      <c r="M38" s="145"/>
      <c r="N38" s="90"/>
      <c r="O38" s="90"/>
      <c r="P38" s="163"/>
      <c r="Q38" s="163"/>
      <c r="R38" s="163"/>
      <c r="S38" s="163"/>
      <c r="T38" s="90"/>
      <c r="U38" s="90"/>
      <c r="V38" s="163"/>
      <c r="W38" s="163"/>
      <c r="X38" s="163"/>
      <c r="Y38" s="163"/>
    </row>
    <row r="39" spans="1:25" ht="12.75">
      <c r="A39" s="40" t="s">
        <v>118</v>
      </c>
      <c r="B39" s="90">
        <v>9</v>
      </c>
      <c r="C39" s="90">
        <v>46</v>
      </c>
      <c r="D39" s="27">
        <f t="shared" si="2"/>
        <v>19.565217391304348</v>
      </c>
      <c r="E39" s="163">
        <v>0</v>
      </c>
      <c r="F39" s="163">
        <v>0</v>
      </c>
      <c r="G39" s="90">
        <v>3464</v>
      </c>
      <c r="H39" s="90">
        <v>2461</v>
      </c>
      <c r="I39" s="27">
        <f t="shared" si="3"/>
        <v>140.7557903291345</v>
      </c>
      <c r="J39" s="163">
        <v>7.8</v>
      </c>
      <c r="K39" s="163">
        <v>5.2</v>
      </c>
      <c r="L39" s="90"/>
      <c r="M39" s="145"/>
      <c r="N39" s="90"/>
      <c r="O39" s="90"/>
      <c r="P39" s="163"/>
      <c r="Q39" s="163"/>
      <c r="R39" s="163"/>
      <c r="S39" s="163"/>
      <c r="T39" s="90"/>
      <c r="U39" s="90"/>
      <c r="V39" s="163"/>
      <c r="W39" s="163"/>
      <c r="X39" s="163"/>
      <c r="Y39" s="163"/>
    </row>
    <row r="40" spans="1:25" ht="12.75">
      <c r="A40" s="123" t="s">
        <v>77</v>
      </c>
      <c r="B40" s="90">
        <v>2</v>
      </c>
      <c r="C40" s="73">
        <v>1</v>
      </c>
      <c r="D40" s="27" t="s">
        <v>139</v>
      </c>
      <c r="E40" s="163">
        <v>0</v>
      </c>
      <c r="F40" s="73">
        <v>0</v>
      </c>
      <c r="G40" s="90">
        <v>7327</v>
      </c>
      <c r="H40" s="90">
        <v>8708</v>
      </c>
      <c r="I40" s="27">
        <f t="shared" si="3"/>
        <v>84.14101975195223</v>
      </c>
      <c r="J40" s="163">
        <v>3.2</v>
      </c>
      <c r="K40" s="163">
        <v>5.2</v>
      </c>
      <c r="L40" s="90"/>
      <c r="M40" s="145"/>
      <c r="N40" s="90"/>
      <c r="O40" s="90"/>
      <c r="P40" s="163"/>
      <c r="Q40" s="163"/>
      <c r="R40" s="163"/>
      <c r="S40" s="163"/>
      <c r="T40" s="90"/>
      <c r="U40" s="90"/>
      <c r="V40" s="163"/>
      <c r="W40" s="163"/>
      <c r="X40" s="163"/>
      <c r="Y40" s="163"/>
    </row>
    <row r="41" spans="1:25" ht="12.75">
      <c r="A41" s="123" t="s">
        <v>78</v>
      </c>
      <c r="B41" s="90">
        <v>165</v>
      </c>
      <c r="C41" s="90">
        <v>15</v>
      </c>
      <c r="D41" s="27" t="s">
        <v>140</v>
      </c>
      <c r="E41" s="163">
        <v>0.2</v>
      </c>
      <c r="F41" s="163">
        <v>0.1</v>
      </c>
      <c r="G41" s="90">
        <v>1804</v>
      </c>
      <c r="H41" s="90">
        <v>1217</v>
      </c>
      <c r="I41" s="27">
        <f t="shared" si="3"/>
        <v>148.23336072308956</v>
      </c>
      <c r="J41" s="163">
        <v>0.6</v>
      </c>
      <c r="K41" s="163">
        <v>0.5</v>
      </c>
      <c r="L41" s="90"/>
      <c r="M41" s="145"/>
      <c r="N41" s="90"/>
      <c r="O41" s="90"/>
      <c r="P41" s="163"/>
      <c r="Q41" s="163"/>
      <c r="R41" s="163"/>
      <c r="S41" s="163"/>
      <c r="T41" s="90"/>
      <c r="U41" s="90"/>
      <c r="V41" s="163"/>
      <c r="W41" s="163"/>
      <c r="X41" s="163"/>
      <c r="Y41" s="163"/>
    </row>
    <row r="42" spans="1:25" ht="12.75">
      <c r="A42" s="123" t="s">
        <v>79</v>
      </c>
      <c r="B42" s="90">
        <v>11</v>
      </c>
      <c r="C42" s="73">
        <v>22</v>
      </c>
      <c r="D42" s="27">
        <f t="shared" si="2"/>
        <v>50</v>
      </c>
      <c r="E42" s="163">
        <v>0</v>
      </c>
      <c r="F42" s="73" t="s">
        <v>85</v>
      </c>
      <c r="G42" s="90" t="s">
        <v>85</v>
      </c>
      <c r="H42" s="73" t="s">
        <v>85</v>
      </c>
      <c r="I42" s="27" t="s">
        <v>85</v>
      </c>
      <c r="J42" s="73" t="s">
        <v>85</v>
      </c>
      <c r="K42" s="73" t="s">
        <v>85</v>
      </c>
      <c r="L42" s="90"/>
      <c r="M42" s="145"/>
      <c r="N42" s="90"/>
      <c r="O42" s="73"/>
      <c r="P42" s="73"/>
      <c r="Q42" s="163"/>
      <c r="R42" s="73"/>
      <c r="S42" s="73"/>
      <c r="T42" s="73"/>
      <c r="U42" s="73"/>
      <c r="V42" s="73"/>
      <c r="W42" s="73"/>
      <c r="X42" s="73"/>
      <c r="Y42" s="73"/>
    </row>
    <row r="43" spans="1:25" ht="12.75">
      <c r="A43" s="123" t="s">
        <v>80</v>
      </c>
      <c r="B43" s="90">
        <v>565</v>
      </c>
      <c r="C43" s="90">
        <v>649</v>
      </c>
      <c r="D43" s="27">
        <f t="shared" si="2"/>
        <v>87.05701078582435</v>
      </c>
      <c r="E43" s="163">
        <v>0.4</v>
      </c>
      <c r="F43" s="163">
        <v>1.1</v>
      </c>
      <c r="G43" s="90" t="s">
        <v>85</v>
      </c>
      <c r="H43" s="73" t="s">
        <v>85</v>
      </c>
      <c r="I43" s="27" t="s">
        <v>85</v>
      </c>
      <c r="J43" s="73" t="s">
        <v>85</v>
      </c>
      <c r="K43" s="73" t="s">
        <v>85</v>
      </c>
      <c r="L43" s="90"/>
      <c r="M43" s="145"/>
      <c r="N43" s="90"/>
      <c r="O43" s="90"/>
      <c r="P43" s="163"/>
      <c r="Q43" s="163"/>
      <c r="R43" s="163"/>
      <c r="S43" s="163"/>
      <c r="T43" s="73"/>
      <c r="U43" s="73"/>
      <c r="V43" s="73"/>
      <c r="W43" s="73"/>
      <c r="X43" s="73"/>
      <c r="Y43" s="73"/>
    </row>
    <row r="44" spans="1:25" ht="12.75">
      <c r="A44" s="123" t="s">
        <v>81</v>
      </c>
      <c r="B44" s="73">
        <v>23</v>
      </c>
      <c r="C44" s="90">
        <v>27</v>
      </c>
      <c r="D44" s="27">
        <f t="shared" si="2"/>
        <v>85.18518518518518</v>
      </c>
      <c r="E44" s="73">
        <v>0</v>
      </c>
      <c r="F44" s="163">
        <v>0.1</v>
      </c>
      <c r="G44" s="73">
        <v>27</v>
      </c>
      <c r="H44" s="90">
        <v>36</v>
      </c>
      <c r="I44" s="27">
        <f t="shared" si="3"/>
        <v>75</v>
      </c>
      <c r="J44" s="163">
        <v>0</v>
      </c>
      <c r="K44" s="163">
        <v>0</v>
      </c>
      <c r="L44" s="73"/>
      <c r="M44" s="145"/>
      <c r="N44" s="90"/>
      <c r="O44" s="90"/>
      <c r="P44" s="163"/>
      <c r="Q44" s="163"/>
      <c r="R44" s="163"/>
      <c r="S44" s="163"/>
      <c r="T44" s="90"/>
      <c r="U44" s="90"/>
      <c r="V44" s="163"/>
      <c r="W44" s="163"/>
      <c r="X44" s="163"/>
      <c r="Y44" s="163"/>
    </row>
    <row r="45" spans="1:25" ht="12.75">
      <c r="A45" s="123" t="s">
        <v>82</v>
      </c>
      <c r="B45" s="73" t="s">
        <v>85</v>
      </c>
      <c r="C45" s="73" t="s">
        <v>85</v>
      </c>
      <c r="D45" s="27" t="s">
        <v>85</v>
      </c>
      <c r="E45" s="73" t="s">
        <v>85</v>
      </c>
      <c r="F45" s="73" t="s">
        <v>85</v>
      </c>
      <c r="G45" s="73">
        <v>7634</v>
      </c>
      <c r="H45" s="90">
        <v>5352</v>
      </c>
      <c r="I45" s="27">
        <f t="shared" si="3"/>
        <v>142.63826606875932</v>
      </c>
      <c r="J45" s="163">
        <v>1.2</v>
      </c>
      <c r="K45" s="163">
        <v>1.4</v>
      </c>
      <c r="L45" s="73"/>
      <c r="M45" s="145"/>
      <c r="N45" s="73"/>
      <c r="O45" s="73"/>
      <c r="P45" s="73"/>
      <c r="Q45" s="73"/>
      <c r="R45" s="73"/>
      <c r="S45" s="73"/>
      <c r="T45" s="90"/>
      <c r="U45" s="90"/>
      <c r="V45" s="163"/>
      <c r="W45" s="163"/>
      <c r="X45" s="163"/>
      <c r="Y45" s="163"/>
    </row>
    <row r="46" spans="1:25" ht="12.75">
      <c r="A46" s="123" t="s">
        <v>100</v>
      </c>
      <c r="B46" s="90">
        <v>148</v>
      </c>
      <c r="C46" s="90">
        <v>103</v>
      </c>
      <c r="D46" s="27">
        <f>B46/C46%</f>
        <v>143.6893203883495</v>
      </c>
      <c r="E46" s="163">
        <v>0</v>
      </c>
      <c r="F46" s="163">
        <v>0.1</v>
      </c>
      <c r="G46" s="90" t="s">
        <v>85</v>
      </c>
      <c r="H46" s="73" t="s">
        <v>85</v>
      </c>
      <c r="I46" s="27" t="s">
        <v>85</v>
      </c>
      <c r="J46" s="73" t="s">
        <v>85</v>
      </c>
      <c r="K46" s="73" t="s">
        <v>85</v>
      </c>
      <c r="L46" s="90"/>
      <c r="M46" s="145"/>
      <c r="N46" s="90"/>
      <c r="O46" s="90"/>
      <c r="P46" s="163"/>
      <c r="Q46" s="163"/>
      <c r="R46" s="163"/>
      <c r="S46" s="163"/>
      <c r="T46" s="73"/>
      <c r="U46" s="73"/>
      <c r="V46" s="73"/>
      <c r="W46" s="73"/>
      <c r="X46" s="73"/>
      <c r="Y46" s="73"/>
    </row>
    <row r="47" spans="1:25" ht="12.75">
      <c r="A47" s="126" t="s">
        <v>84</v>
      </c>
      <c r="B47" s="96">
        <v>28</v>
      </c>
      <c r="C47" s="88">
        <v>5</v>
      </c>
      <c r="D47" s="95" t="s">
        <v>141</v>
      </c>
      <c r="E47" s="75">
        <v>0</v>
      </c>
      <c r="F47" s="75">
        <v>0</v>
      </c>
      <c r="G47" s="96">
        <v>2329</v>
      </c>
      <c r="H47" s="88">
        <v>1322</v>
      </c>
      <c r="I47" s="95">
        <f t="shared" si="3"/>
        <v>176.17246596066565</v>
      </c>
      <c r="J47" s="88">
        <v>1.7</v>
      </c>
      <c r="K47" s="88">
        <v>1.8</v>
      </c>
      <c r="L47" s="90"/>
      <c r="M47" s="145"/>
      <c r="N47" s="90"/>
      <c r="O47" s="90"/>
      <c r="P47" s="163"/>
      <c r="Q47" s="163"/>
      <c r="R47" s="163"/>
      <c r="S47" s="163"/>
      <c r="T47" s="90"/>
      <c r="U47" s="90"/>
      <c r="V47" s="163"/>
      <c r="W47" s="163"/>
      <c r="X47" s="163"/>
      <c r="Y47" s="163"/>
    </row>
    <row r="48" spans="1:24" ht="12.75">
      <c r="A48" s="123"/>
      <c r="B48" s="87"/>
      <c r="D48" s="27"/>
      <c r="E48" s="87"/>
      <c r="F48" s="87"/>
      <c r="G48" s="87"/>
      <c r="H48" s="91"/>
      <c r="I48" s="27"/>
      <c r="J48" s="74"/>
      <c r="K48" s="74"/>
      <c r="L48" s="73"/>
      <c r="M48" s="339"/>
      <c r="N48" s="73"/>
      <c r="O48" s="73"/>
      <c r="P48" s="73"/>
      <c r="Q48" s="73"/>
      <c r="R48" s="90"/>
      <c r="S48" s="90"/>
      <c r="T48" s="163"/>
      <c r="U48" s="163"/>
      <c r="V48" s="163"/>
      <c r="W48" s="163"/>
      <c r="X48" s="163"/>
    </row>
    <row r="49" ht="12.75">
      <c r="M49" s="339"/>
    </row>
    <row r="52" spans="2:11" ht="12.75">
      <c r="B52" s="166"/>
      <c r="C52" s="166"/>
      <c r="D52" s="166"/>
      <c r="E52" s="166"/>
      <c r="F52" s="166"/>
      <c r="G52" s="167"/>
      <c r="H52" s="167"/>
      <c r="I52" s="167"/>
      <c r="J52" s="167"/>
      <c r="K52" s="380" t="s">
        <v>103</v>
      </c>
    </row>
    <row r="53" spans="1:11" ht="24.75" customHeight="1">
      <c r="A53" s="470"/>
      <c r="B53" s="471" t="s">
        <v>49</v>
      </c>
      <c r="C53" s="471"/>
      <c r="D53" s="472"/>
      <c r="E53" s="472"/>
      <c r="F53" s="472"/>
      <c r="G53" s="471" t="s">
        <v>50</v>
      </c>
      <c r="H53" s="471"/>
      <c r="I53" s="472"/>
      <c r="J53" s="472"/>
      <c r="K53" s="473"/>
    </row>
    <row r="54" spans="1:11" ht="24" customHeight="1">
      <c r="A54" s="470"/>
      <c r="B54" s="474" t="s">
        <v>232</v>
      </c>
      <c r="C54" s="474"/>
      <c r="D54" s="474"/>
      <c r="E54" s="474" t="s">
        <v>238</v>
      </c>
      <c r="F54" s="474"/>
      <c r="G54" s="474" t="s">
        <v>232</v>
      </c>
      <c r="H54" s="474"/>
      <c r="I54" s="474"/>
      <c r="J54" s="474" t="s">
        <v>238</v>
      </c>
      <c r="K54" s="475"/>
    </row>
    <row r="55" spans="1:11" ht="33.75">
      <c r="A55" s="470"/>
      <c r="B55" s="353" t="s">
        <v>159</v>
      </c>
      <c r="C55" s="353" t="s">
        <v>160</v>
      </c>
      <c r="D55" s="353" t="s">
        <v>161</v>
      </c>
      <c r="E55" s="353" t="s">
        <v>159</v>
      </c>
      <c r="F55" s="353" t="s">
        <v>160</v>
      </c>
      <c r="G55" s="353" t="s">
        <v>159</v>
      </c>
      <c r="H55" s="353" t="s">
        <v>160</v>
      </c>
      <c r="I55" s="353" t="s">
        <v>161</v>
      </c>
      <c r="J55" s="353" t="s">
        <v>159</v>
      </c>
      <c r="K55" s="35" t="s">
        <v>160</v>
      </c>
    </row>
    <row r="56" spans="1:24" ht="12.75">
      <c r="A56" s="122" t="s">
        <v>70</v>
      </c>
      <c r="B56" s="20">
        <v>4952</v>
      </c>
      <c r="C56" s="20">
        <v>4662</v>
      </c>
      <c r="D56" s="338">
        <f aca="true" t="shared" si="4" ref="D56:D73">B56/C56%</f>
        <v>106.22050622050622</v>
      </c>
      <c r="E56" s="163">
        <v>0.1</v>
      </c>
      <c r="F56" s="16">
        <v>0.3</v>
      </c>
      <c r="G56" s="20">
        <v>772</v>
      </c>
      <c r="H56" s="20">
        <v>801</v>
      </c>
      <c r="I56" s="338">
        <f aca="true" t="shared" si="5" ref="I56:I71">G56/H56%</f>
        <v>96.37952559300874</v>
      </c>
      <c r="J56" s="163">
        <v>0.2</v>
      </c>
      <c r="K56" s="16">
        <v>1</v>
      </c>
      <c r="L56" s="90"/>
      <c r="M56" s="90"/>
      <c r="N56" s="90"/>
      <c r="O56" s="163"/>
      <c r="P56" s="163"/>
      <c r="Q56" s="163"/>
      <c r="R56" s="163"/>
      <c r="S56" s="90"/>
      <c r="T56" s="90"/>
      <c r="U56" s="163"/>
      <c r="V56" s="163"/>
      <c r="W56" s="163"/>
      <c r="X56" s="163"/>
    </row>
    <row r="57" spans="1:24" ht="12.75">
      <c r="A57" s="206" t="s">
        <v>117</v>
      </c>
      <c r="B57" s="90">
        <v>83</v>
      </c>
      <c r="C57" s="20">
        <v>78</v>
      </c>
      <c r="D57" s="27">
        <f t="shared" si="4"/>
        <v>106.41025641025641</v>
      </c>
      <c r="E57" s="163">
        <v>0</v>
      </c>
      <c r="F57" s="16">
        <v>0.1</v>
      </c>
      <c r="G57" s="73" t="s">
        <v>85</v>
      </c>
      <c r="H57" s="20" t="s">
        <v>85</v>
      </c>
      <c r="I57" s="27" t="s">
        <v>85</v>
      </c>
      <c r="J57" s="73" t="s">
        <v>85</v>
      </c>
      <c r="K57" s="16" t="s">
        <v>85</v>
      </c>
      <c r="L57" s="90"/>
      <c r="M57" s="90"/>
      <c r="N57" s="90"/>
      <c r="O57" s="163"/>
      <c r="P57" s="163"/>
      <c r="Q57" s="163"/>
      <c r="R57" s="163"/>
      <c r="S57" s="73"/>
      <c r="T57" s="73"/>
      <c r="U57" s="73"/>
      <c r="V57" s="73"/>
      <c r="W57" s="73"/>
      <c r="X57" s="73"/>
    </row>
    <row r="58" spans="1:24" ht="12.75">
      <c r="A58" s="123" t="s">
        <v>71</v>
      </c>
      <c r="B58" s="90">
        <v>850</v>
      </c>
      <c r="C58" s="20">
        <v>678</v>
      </c>
      <c r="D58" s="27">
        <f t="shared" si="4"/>
        <v>125.36873156342182</v>
      </c>
      <c r="E58" s="163">
        <v>0.3</v>
      </c>
      <c r="F58" s="16">
        <v>0.9</v>
      </c>
      <c r="G58" s="73" t="s">
        <v>85</v>
      </c>
      <c r="H58" s="20" t="s">
        <v>85</v>
      </c>
      <c r="I58" s="27" t="s">
        <v>85</v>
      </c>
      <c r="J58" s="73" t="s">
        <v>85</v>
      </c>
      <c r="K58" s="16" t="s">
        <v>85</v>
      </c>
      <c r="L58" s="90"/>
      <c r="M58" s="90"/>
      <c r="N58" s="90"/>
      <c r="O58" s="163"/>
      <c r="P58" s="163"/>
      <c r="Q58" s="163"/>
      <c r="R58" s="163"/>
      <c r="S58" s="73"/>
      <c r="T58" s="73"/>
      <c r="U58" s="73"/>
      <c r="V58" s="73"/>
      <c r="W58" s="73"/>
      <c r="X58" s="73"/>
    </row>
    <row r="59" spans="1:24" ht="12.75">
      <c r="A59" s="123" t="s">
        <v>72</v>
      </c>
      <c r="B59" s="90">
        <v>316</v>
      </c>
      <c r="C59" s="20">
        <v>233</v>
      </c>
      <c r="D59" s="27">
        <f t="shared" si="4"/>
        <v>135.62231759656652</v>
      </c>
      <c r="E59" s="163">
        <v>0.1</v>
      </c>
      <c r="F59" s="16">
        <v>0.2</v>
      </c>
      <c r="G59" s="73" t="s">
        <v>85</v>
      </c>
      <c r="H59" s="20" t="s">
        <v>85</v>
      </c>
      <c r="I59" s="27" t="s">
        <v>85</v>
      </c>
      <c r="J59" s="73" t="s">
        <v>85</v>
      </c>
      <c r="K59" s="16" t="s">
        <v>85</v>
      </c>
      <c r="L59" s="90"/>
      <c r="M59" s="90"/>
      <c r="N59" s="90"/>
      <c r="O59" s="163"/>
      <c r="P59" s="163"/>
      <c r="Q59" s="163"/>
      <c r="R59" s="163"/>
      <c r="S59" s="73"/>
      <c r="T59" s="73"/>
      <c r="U59" s="73"/>
      <c r="V59" s="73"/>
      <c r="W59" s="73"/>
      <c r="X59" s="73"/>
    </row>
    <row r="60" spans="1:24" ht="12.75">
      <c r="A60" s="123" t="s">
        <v>73</v>
      </c>
      <c r="B60" s="90">
        <v>326</v>
      </c>
      <c r="C60" s="20">
        <v>289</v>
      </c>
      <c r="D60" s="27">
        <f t="shared" si="4"/>
        <v>112.80276816608996</v>
      </c>
      <c r="E60" s="163">
        <v>0.1</v>
      </c>
      <c r="F60" s="16">
        <v>0.3</v>
      </c>
      <c r="G60" s="90">
        <v>135</v>
      </c>
      <c r="H60" s="20">
        <v>114</v>
      </c>
      <c r="I60" s="27">
        <f t="shared" si="5"/>
        <v>118.42105263157896</v>
      </c>
      <c r="J60" s="163">
        <v>1.7</v>
      </c>
      <c r="K60" s="16">
        <v>6.4</v>
      </c>
      <c r="L60" s="90"/>
      <c r="M60" s="90"/>
      <c r="N60" s="90"/>
      <c r="O60" s="163"/>
      <c r="P60" s="163"/>
      <c r="Q60" s="163"/>
      <c r="R60" s="163"/>
      <c r="S60" s="90"/>
      <c r="T60" s="90"/>
      <c r="U60" s="163"/>
      <c r="V60" s="163"/>
      <c r="W60" s="163"/>
      <c r="X60" s="163"/>
    </row>
    <row r="61" spans="1:24" ht="12.75">
      <c r="A61" s="123" t="s">
        <v>74</v>
      </c>
      <c r="B61" s="90">
        <v>62</v>
      </c>
      <c r="C61" s="20">
        <v>59</v>
      </c>
      <c r="D61" s="27">
        <f t="shared" si="4"/>
        <v>105.08474576271188</v>
      </c>
      <c r="E61" s="163">
        <v>0</v>
      </c>
      <c r="F61" s="16">
        <v>0.1</v>
      </c>
      <c r="G61" s="90">
        <v>97</v>
      </c>
      <c r="H61" s="20">
        <v>99</v>
      </c>
      <c r="I61" s="27">
        <f t="shared" si="5"/>
        <v>97.97979797979798</v>
      </c>
      <c r="J61" s="163">
        <v>0.2</v>
      </c>
      <c r="K61" s="16">
        <v>0.7</v>
      </c>
      <c r="L61" s="90"/>
      <c r="M61" s="90"/>
      <c r="N61" s="90"/>
      <c r="O61" s="163"/>
      <c r="P61" s="163"/>
      <c r="Q61" s="163"/>
      <c r="R61" s="163"/>
      <c r="S61" s="90"/>
      <c r="T61" s="90"/>
      <c r="U61" s="163"/>
      <c r="V61" s="163"/>
      <c r="W61" s="163"/>
      <c r="X61" s="163"/>
    </row>
    <row r="62" spans="1:24" ht="12.75">
      <c r="A62" s="123" t="s">
        <v>75</v>
      </c>
      <c r="B62" s="90">
        <v>139</v>
      </c>
      <c r="C62" s="20">
        <v>84</v>
      </c>
      <c r="D62" s="27">
        <f t="shared" si="4"/>
        <v>165.47619047619048</v>
      </c>
      <c r="E62" s="163">
        <v>0</v>
      </c>
      <c r="F62" s="16">
        <v>0.1</v>
      </c>
      <c r="G62" s="73" t="s">
        <v>85</v>
      </c>
      <c r="H62" s="20" t="s">
        <v>85</v>
      </c>
      <c r="I62" s="27" t="s">
        <v>85</v>
      </c>
      <c r="J62" s="73" t="s">
        <v>85</v>
      </c>
      <c r="K62" s="16" t="s">
        <v>85</v>
      </c>
      <c r="L62" s="90"/>
      <c r="M62" s="90"/>
      <c r="N62" s="90"/>
      <c r="O62" s="163"/>
      <c r="P62" s="163"/>
      <c r="Q62" s="163"/>
      <c r="R62" s="163"/>
      <c r="S62" s="73"/>
      <c r="T62" s="73"/>
      <c r="U62" s="73"/>
      <c r="V62" s="73"/>
      <c r="W62" s="73"/>
      <c r="X62" s="73"/>
    </row>
    <row r="63" spans="1:24" ht="12.75">
      <c r="A63" s="123" t="s">
        <v>76</v>
      </c>
      <c r="B63" s="90">
        <v>102</v>
      </c>
      <c r="C63" s="20">
        <v>137</v>
      </c>
      <c r="D63" s="27">
        <f t="shared" si="4"/>
        <v>74.45255474452554</v>
      </c>
      <c r="E63" s="163">
        <v>0</v>
      </c>
      <c r="F63" s="16">
        <v>0.2</v>
      </c>
      <c r="G63" s="73">
        <v>1</v>
      </c>
      <c r="H63" s="20">
        <v>7</v>
      </c>
      <c r="I63" s="27">
        <f t="shared" si="5"/>
        <v>14.285714285714285</v>
      </c>
      <c r="J63" s="73">
        <v>0</v>
      </c>
      <c r="K63" s="16">
        <v>0.3</v>
      </c>
      <c r="L63" s="90"/>
      <c r="M63" s="90"/>
      <c r="N63" s="90"/>
      <c r="O63" s="163"/>
      <c r="P63" s="163"/>
      <c r="Q63" s="163"/>
      <c r="R63" s="163"/>
      <c r="S63" s="90"/>
      <c r="T63" s="90"/>
      <c r="U63" s="163"/>
      <c r="V63" s="163"/>
      <c r="W63" s="163"/>
      <c r="X63" s="163"/>
    </row>
    <row r="64" spans="1:24" ht="13.5" customHeight="1">
      <c r="A64" s="40" t="s">
        <v>118</v>
      </c>
      <c r="B64" s="90">
        <v>188</v>
      </c>
      <c r="C64" s="20">
        <v>163</v>
      </c>
      <c r="D64" s="27">
        <f t="shared" si="4"/>
        <v>115.33742331288344</v>
      </c>
      <c r="E64" s="163">
        <v>0.1</v>
      </c>
      <c r="F64" s="16">
        <v>0.2</v>
      </c>
      <c r="G64" s="73">
        <v>4</v>
      </c>
      <c r="H64" s="20">
        <v>6</v>
      </c>
      <c r="I64" s="27">
        <f t="shared" si="5"/>
        <v>66.66666666666667</v>
      </c>
      <c r="J64" s="73">
        <v>0.2</v>
      </c>
      <c r="K64" s="16">
        <v>1.4</v>
      </c>
      <c r="L64" s="90"/>
      <c r="M64" s="90"/>
      <c r="N64" s="90"/>
      <c r="O64" s="163"/>
      <c r="P64" s="163"/>
      <c r="Q64" s="163"/>
      <c r="R64" s="163"/>
      <c r="S64" s="90"/>
      <c r="T64" s="90"/>
      <c r="U64" s="163"/>
      <c r="V64" s="163"/>
      <c r="W64" s="163"/>
      <c r="X64" s="163"/>
    </row>
    <row r="65" spans="1:24" ht="12.75">
      <c r="A65" s="123" t="s">
        <v>77</v>
      </c>
      <c r="B65" s="90">
        <v>407</v>
      </c>
      <c r="C65" s="20">
        <v>203</v>
      </c>
      <c r="D65" s="27" t="s">
        <v>139</v>
      </c>
      <c r="E65" s="163">
        <v>0.1</v>
      </c>
      <c r="F65" s="16">
        <v>0.2</v>
      </c>
      <c r="G65" s="73" t="s">
        <v>85</v>
      </c>
      <c r="H65" s="20" t="s">
        <v>85</v>
      </c>
      <c r="I65" s="27" t="s">
        <v>85</v>
      </c>
      <c r="J65" s="73" t="s">
        <v>85</v>
      </c>
      <c r="K65" s="20" t="s">
        <v>85</v>
      </c>
      <c r="L65" s="90"/>
      <c r="M65" s="90"/>
      <c r="N65" s="90"/>
      <c r="O65" s="163"/>
      <c r="P65" s="163"/>
      <c r="Q65" s="163"/>
      <c r="R65" s="163"/>
      <c r="S65" s="73"/>
      <c r="T65" s="73"/>
      <c r="U65" s="73"/>
      <c r="V65" s="73"/>
      <c r="W65" s="73"/>
      <c r="X65" s="73"/>
    </row>
    <row r="66" spans="1:24" ht="12.75">
      <c r="A66" s="123" t="s">
        <v>78</v>
      </c>
      <c r="B66" s="90">
        <v>739</v>
      </c>
      <c r="C66" s="20">
        <v>532</v>
      </c>
      <c r="D66" s="27">
        <f t="shared" si="4"/>
        <v>138.90977443609023</v>
      </c>
      <c r="E66" s="163">
        <v>0.4</v>
      </c>
      <c r="F66" s="16">
        <v>0.9</v>
      </c>
      <c r="G66" s="90">
        <v>1</v>
      </c>
      <c r="H66" s="20">
        <v>1</v>
      </c>
      <c r="I66" s="27">
        <f t="shared" si="5"/>
        <v>100</v>
      </c>
      <c r="J66" s="163">
        <v>0.3</v>
      </c>
      <c r="K66" s="16">
        <v>4.5</v>
      </c>
      <c r="L66" s="90"/>
      <c r="M66" s="90"/>
      <c r="N66" s="90"/>
      <c r="O66" s="163"/>
      <c r="P66" s="163"/>
      <c r="Q66" s="163"/>
      <c r="R66" s="163"/>
      <c r="S66" s="90"/>
      <c r="T66" s="90"/>
      <c r="U66" s="163"/>
      <c r="V66" s="163"/>
      <c r="W66" s="163"/>
      <c r="X66" s="163"/>
    </row>
    <row r="67" spans="1:24" ht="12.75">
      <c r="A67" s="123" t="s">
        <v>79</v>
      </c>
      <c r="B67" s="90">
        <v>183</v>
      </c>
      <c r="C67" s="20">
        <v>581</v>
      </c>
      <c r="D67" s="27">
        <f t="shared" si="4"/>
        <v>31.497418244406198</v>
      </c>
      <c r="E67" s="163">
        <v>0.1</v>
      </c>
      <c r="F67" s="16">
        <v>1</v>
      </c>
      <c r="G67" s="90">
        <v>36</v>
      </c>
      <c r="H67" s="20">
        <v>55</v>
      </c>
      <c r="I67" s="27">
        <f t="shared" si="5"/>
        <v>65.45454545454545</v>
      </c>
      <c r="J67" s="163">
        <v>0.1</v>
      </c>
      <c r="K67" s="16">
        <v>0.4</v>
      </c>
      <c r="L67" s="90"/>
      <c r="M67" s="90"/>
      <c r="N67" s="90"/>
      <c r="O67" s="163"/>
      <c r="P67" s="163"/>
      <c r="Q67" s="163"/>
      <c r="R67" s="163"/>
      <c r="S67" s="90"/>
      <c r="T67" s="90"/>
      <c r="U67" s="163"/>
      <c r="V67" s="163"/>
      <c r="W67" s="163"/>
      <c r="X67" s="163"/>
    </row>
    <row r="68" spans="1:24" ht="12.75">
      <c r="A68" s="123" t="s">
        <v>80</v>
      </c>
      <c r="B68" s="90">
        <v>719</v>
      </c>
      <c r="C68" s="20">
        <v>680</v>
      </c>
      <c r="D68" s="27">
        <f t="shared" si="4"/>
        <v>105.73529411764706</v>
      </c>
      <c r="E68" s="163">
        <v>0.5</v>
      </c>
      <c r="F68" s="16">
        <v>1.2</v>
      </c>
      <c r="G68" s="90">
        <v>483</v>
      </c>
      <c r="H68" s="20">
        <v>491</v>
      </c>
      <c r="I68" s="27">
        <f t="shared" si="5"/>
        <v>98.37067209775967</v>
      </c>
      <c r="J68" s="163">
        <v>0.5</v>
      </c>
      <c r="K68" s="16">
        <v>1.8</v>
      </c>
      <c r="L68" s="90"/>
      <c r="M68" s="90"/>
      <c r="N68" s="90"/>
      <c r="O68" s="163"/>
      <c r="P68" s="163"/>
      <c r="Q68" s="163"/>
      <c r="R68" s="163"/>
      <c r="S68" s="90"/>
      <c r="T68" s="90"/>
      <c r="U68" s="163"/>
      <c r="V68" s="163"/>
      <c r="W68" s="163"/>
      <c r="X68" s="163"/>
    </row>
    <row r="69" spans="1:24" ht="12.75">
      <c r="A69" s="123" t="s">
        <v>81</v>
      </c>
      <c r="B69" s="90">
        <v>244</v>
      </c>
      <c r="C69" s="20">
        <v>228</v>
      </c>
      <c r="D69" s="27">
        <f t="shared" si="4"/>
        <v>107.01754385964914</v>
      </c>
      <c r="E69" s="163">
        <v>0.1</v>
      </c>
      <c r="F69" s="16">
        <v>0.2</v>
      </c>
      <c r="G69" s="73" t="s">
        <v>85</v>
      </c>
      <c r="H69" s="20" t="s">
        <v>85</v>
      </c>
      <c r="I69" s="27" t="s">
        <v>85</v>
      </c>
      <c r="J69" s="73" t="s">
        <v>85</v>
      </c>
      <c r="K69" s="16" t="s">
        <v>85</v>
      </c>
      <c r="L69" s="90"/>
      <c r="M69" s="90"/>
      <c r="N69" s="90"/>
      <c r="O69" s="163"/>
      <c r="P69" s="163"/>
      <c r="Q69" s="163"/>
      <c r="R69" s="163"/>
      <c r="S69" s="73"/>
      <c r="T69" s="73"/>
      <c r="U69" s="73"/>
      <c r="V69" s="73"/>
      <c r="W69" s="73"/>
      <c r="X69" s="73"/>
    </row>
    <row r="70" spans="1:24" ht="12.75">
      <c r="A70" s="123" t="s">
        <v>82</v>
      </c>
      <c r="B70" s="90">
        <v>432</v>
      </c>
      <c r="C70" s="20">
        <v>271</v>
      </c>
      <c r="D70" s="27">
        <f t="shared" si="4"/>
        <v>159.40959409594097</v>
      </c>
      <c r="E70" s="163">
        <v>0.2</v>
      </c>
      <c r="F70" s="16">
        <v>0.3</v>
      </c>
      <c r="G70" s="73" t="s">
        <v>85</v>
      </c>
      <c r="H70" s="20" t="s">
        <v>85</v>
      </c>
      <c r="I70" s="27" t="s">
        <v>85</v>
      </c>
      <c r="J70" s="73" t="s">
        <v>85</v>
      </c>
      <c r="K70" s="16" t="s">
        <v>85</v>
      </c>
      <c r="L70" s="90"/>
      <c r="M70" s="90"/>
      <c r="N70" s="90"/>
      <c r="O70" s="163"/>
      <c r="P70" s="163"/>
      <c r="Q70" s="163"/>
      <c r="R70" s="163"/>
      <c r="S70" s="73"/>
      <c r="T70" s="73"/>
      <c r="U70" s="73"/>
      <c r="V70" s="73"/>
      <c r="W70" s="73"/>
      <c r="X70" s="73"/>
    </row>
    <row r="71" spans="1:24" ht="12.75">
      <c r="A71" s="123" t="s">
        <v>100</v>
      </c>
      <c r="B71" s="90">
        <v>63</v>
      </c>
      <c r="C71" s="117">
        <v>294</v>
      </c>
      <c r="D71" s="27">
        <f t="shared" si="4"/>
        <v>21.42857142857143</v>
      </c>
      <c r="E71" s="163">
        <v>0</v>
      </c>
      <c r="F71" s="16">
        <v>0.2</v>
      </c>
      <c r="G71" s="90">
        <v>15</v>
      </c>
      <c r="H71" s="20">
        <v>26</v>
      </c>
      <c r="I71" s="27">
        <f t="shared" si="5"/>
        <v>57.69230769230769</v>
      </c>
      <c r="J71" s="163">
        <v>0</v>
      </c>
      <c r="K71" s="16">
        <v>0.2</v>
      </c>
      <c r="L71" s="90"/>
      <c r="M71" s="90"/>
      <c r="N71" s="90"/>
      <c r="O71" s="163"/>
      <c r="P71" s="163"/>
      <c r="Q71" s="163"/>
      <c r="R71" s="163"/>
      <c r="S71" s="90"/>
      <c r="T71" s="90"/>
      <c r="U71" s="163"/>
      <c r="V71" s="163"/>
      <c r="W71" s="163"/>
      <c r="X71" s="163"/>
    </row>
    <row r="72" spans="1:24" ht="12.75">
      <c r="A72" s="206" t="s">
        <v>119</v>
      </c>
      <c r="B72" s="90">
        <v>10</v>
      </c>
      <c r="C72" s="117">
        <v>11</v>
      </c>
      <c r="D72" s="27">
        <f t="shared" si="4"/>
        <v>90.9090909090909</v>
      </c>
      <c r="E72" s="163">
        <v>0</v>
      </c>
      <c r="F72" s="16">
        <v>0</v>
      </c>
      <c r="G72" s="73" t="s">
        <v>85</v>
      </c>
      <c r="H72" s="20">
        <v>2</v>
      </c>
      <c r="I72" s="27" t="s">
        <v>85</v>
      </c>
      <c r="J72" s="73" t="s">
        <v>85</v>
      </c>
      <c r="K72" s="16">
        <v>1.9</v>
      </c>
      <c r="L72" s="90"/>
      <c r="M72" s="90"/>
      <c r="N72" s="90"/>
      <c r="O72" s="163"/>
      <c r="P72" s="163"/>
      <c r="Q72" s="163"/>
      <c r="R72" s="163"/>
      <c r="S72" s="73"/>
      <c r="T72" s="90"/>
      <c r="U72" s="73"/>
      <c r="V72" s="73"/>
      <c r="W72" s="163"/>
      <c r="X72" s="73"/>
    </row>
    <row r="73" spans="1:24" ht="12.75">
      <c r="A73" s="123" t="s">
        <v>84</v>
      </c>
      <c r="B73" s="90">
        <v>89</v>
      </c>
      <c r="C73" s="20">
        <v>131</v>
      </c>
      <c r="D73" s="27">
        <f t="shared" si="4"/>
        <v>67.93893129770993</v>
      </c>
      <c r="E73" s="163">
        <v>0</v>
      </c>
      <c r="F73" s="16">
        <v>0.2</v>
      </c>
      <c r="G73" s="73" t="s">
        <v>85</v>
      </c>
      <c r="H73" s="21" t="s">
        <v>85</v>
      </c>
      <c r="I73" s="27" t="s">
        <v>85</v>
      </c>
      <c r="J73" s="73" t="s">
        <v>85</v>
      </c>
      <c r="K73" s="20" t="s">
        <v>85</v>
      </c>
      <c r="L73" s="90"/>
      <c r="M73" s="90"/>
      <c r="N73" s="90"/>
      <c r="O73" s="163"/>
      <c r="P73" s="163"/>
      <c r="Q73" s="163"/>
      <c r="R73" s="163"/>
      <c r="S73" s="73"/>
      <c r="T73" s="73"/>
      <c r="U73" s="73"/>
      <c r="V73" s="73"/>
      <c r="W73" s="73"/>
      <c r="X73" s="73"/>
    </row>
    <row r="74" spans="1:24" ht="12.75">
      <c r="A74" s="123" t="s">
        <v>86</v>
      </c>
      <c r="B74" s="73" t="s">
        <v>85</v>
      </c>
      <c r="C74" s="20">
        <v>3</v>
      </c>
      <c r="D74" s="27" t="s">
        <v>85</v>
      </c>
      <c r="E74" s="73" t="s">
        <v>85</v>
      </c>
      <c r="F74" s="16">
        <v>0.7</v>
      </c>
      <c r="G74" s="73" t="s">
        <v>85</v>
      </c>
      <c r="H74" s="21" t="s">
        <v>85</v>
      </c>
      <c r="I74" s="27" t="s">
        <v>85</v>
      </c>
      <c r="J74" s="73" t="s">
        <v>85</v>
      </c>
      <c r="K74" s="20" t="s">
        <v>85</v>
      </c>
      <c r="L74" s="73"/>
      <c r="M74" s="73"/>
      <c r="N74" s="90"/>
      <c r="O74" s="73"/>
      <c r="P74" s="73"/>
      <c r="Q74" s="163"/>
      <c r="R74" s="73"/>
      <c r="S74" s="73"/>
      <c r="T74" s="73"/>
      <c r="U74" s="73"/>
      <c r="V74" s="73"/>
      <c r="W74" s="73"/>
      <c r="X74" s="73"/>
    </row>
    <row r="75" spans="1:24" ht="12.75">
      <c r="A75" s="126" t="s">
        <v>87</v>
      </c>
      <c r="B75" s="88" t="s">
        <v>85</v>
      </c>
      <c r="C75" s="29">
        <v>7</v>
      </c>
      <c r="D75" s="95" t="s">
        <v>85</v>
      </c>
      <c r="E75" s="88" t="s">
        <v>85</v>
      </c>
      <c r="F75" s="30">
        <v>0.4</v>
      </c>
      <c r="G75" s="88" t="s">
        <v>85</v>
      </c>
      <c r="H75" s="94" t="s">
        <v>85</v>
      </c>
      <c r="I75" s="95" t="s">
        <v>85</v>
      </c>
      <c r="J75" s="88" t="s">
        <v>85</v>
      </c>
      <c r="K75" s="29" t="s">
        <v>85</v>
      </c>
      <c r="L75" s="73"/>
      <c r="M75" s="73"/>
      <c r="N75" s="90"/>
      <c r="O75" s="73"/>
      <c r="P75" s="73"/>
      <c r="Q75" s="163"/>
      <c r="R75" s="73"/>
      <c r="S75" s="73"/>
      <c r="T75" s="73"/>
      <c r="U75" s="73"/>
      <c r="V75" s="73"/>
      <c r="W75" s="73"/>
      <c r="X75" s="73"/>
    </row>
    <row r="83" ht="12.75"/>
  </sheetData>
  <sheetProtection/>
  <mergeCells count="22">
    <mergeCell ref="A1:K1"/>
    <mergeCell ref="A3:A5"/>
    <mergeCell ref="B3:F3"/>
    <mergeCell ref="G3:K3"/>
    <mergeCell ref="B4:D4"/>
    <mergeCell ref="E4:F4"/>
    <mergeCell ref="G4:I4"/>
    <mergeCell ref="J4:K4"/>
    <mergeCell ref="A29:A31"/>
    <mergeCell ref="B29:F29"/>
    <mergeCell ref="G29:K29"/>
    <mergeCell ref="B30:D30"/>
    <mergeCell ref="E30:F30"/>
    <mergeCell ref="G30:I30"/>
    <mergeCell ref="J30:K30"/>
    <mergeCell ref="A53:A55"/>
    <mergeCell ref="B53:F53"/>
    <mergeCell ref="G53:K53"/>
    <mergeCell ref="B54:D54"/>
    <mergeCell ref="E54:F54"/>
    <mergeCell ref="G54:I54"/>
    <mergeCell ref="J54:K54"/>
  </mergeCells>
  <printOptions/>
  <pageMargins left="0.7874015748031497" right="0.5905511811023623" top="0.5905511811023623" bottom="0.5905511811023623" header="0" footer="0.3937007874015748"/>
  <pageSetup firstPageNumber="38" useFirstPageNumber="1" horizontalDpi="600" verticalDpi="600" orientation="landscape" paperSize="9" r:id="rId1"/>
  <headerFooter alignWithMargins="0">
    <oddFooter>&amp;R&amp;"-,полужирный"&amp;8&amp;P</oddFooter>
  </headerFooter>
  <rowBreaks count="2" manualBreakCount="2">
    <brk id="26" max="255" man="1"/>
    <brk id="50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J18" sqref="J18"/>
    </sheetView>
  </sheetViews>
  <sheetFormatPr defaultColWidth="9.00390625" defaultRowHeight="12.75"/>
  <cols>
    <col min="1" max="1" width="25.625" style="0" customWidth="1"/>
    <col min="2" max="7" width="17.375" style="0" customWidth="1"/>
  </cols>
  <sheetData>
    <row r="1" spans="1:7" ht="16.5" customHeight="1">
      <c r="A1" s="406" t="s">
        <v>126</v>
      </c>
      <c r="B1" s="481"/>
      <c r="C1" s="481"/>
      <c r="D1" s="481"/>
      <c r="E1" s="481"/>
      <c r="F1" s="481"/>
      <c r="G1" s="481"/>
    </row>
    <row r="2" spans="1:7" ht="18.75" customHeight="1">
      <c r="A2" s="169"/>
      <c r="B2" s="169"/>
      <c r="C2" s="169"/>
      <c r="D2" s="169"/>
      <c r="E2" s="169"/>
      <c r="F2" s="169"/>
      <c r="G2" s="169"/>
    </row>
    <row r="3" spans="1:8" ht="30" customHeight="1">
      <c r="A3" s="407"/>
      <c r="B3" s="408" t="s">
        <v>241</v>
      </c>
      <c r="C3" s="408"/>
      <c r="D3" s="408"/>
      <c r="E3" s="408" t="s">
        <v>242</v>
      </c>
      <c r="F3" s="482"/>
      <c r="G3" s="483"/>
      <c r="H3" s="170"/>
    </row>
    <row r="4" spans="1:8" ht="28.5" customHeight="1">
      <c r="A4" s="407"/>
      <c r="B4" s="357" t="s">
        <v>243</v>
      </c>
      <c r="C4" s="357" t="s">
        <v>160</v>
      </c>
      <c r="D4" s="357" t="s">
        <v>244</v>
      </c>
      <c r="E4" s="357" t="s">
        <v>243</v>
      </c>
      <c r="F4" s="357" t="s">
        <v>245</v>
      </c>
      <c r="G4" s="356" t="s">
        <v>244</v>
      </c>
      <c r="H4" s="170"/>
    </row>
    <row r="5" spans="1:14" ht="12.75">
      <c r="A5" s="164" t="s">
        <v>70</v>
      </c>
      <c r="B5" s="69">
        <v>1202578</v>
      </c>
      <c r="C5" s="69">
        <v>1053156.9</v>
      </c>
      <c r="D5" s="69">
        <v>114.2</v>
      </c>
      <c r="E5" s="163">
        <v>7</v>
      </c>
      <c r="F5" s="69">
        <v>6.5</v>
      </c>
      <c r="G5" s="69">
        <v>107.7</v>
      </c>
      <c r="H5" s="170"/>
      <c r="I5" s="63"/>
      <c r="J5" s="63"/>
      <c r="K5" s="63"/>
      <c r="L5" s="63"/>
      <c r="M5" s="63"/>
      <c r="N5" s="63"/>
    </row>
    <row r="6" spans="1:14" ht="12.75">
      <c r="A6" s="206" t="s">
        <v>117</v>
      </c>
      <c r="B6" s="69">
        <v>24559</v>
      </c>
      <c r="C6" s="69">
        <v>23251.8</v>
      </c>
      <c r="D6" s="69">
        <v>105.6</v>
      </c>
      <c r="E6" s="163">
        <v>5.5</v>
      </c>
      <c r="F6" s="69">
        <v>4.9</v>
      </c>
      <c r="G6" s="69">
        <v>112.2</v>
      </c>
      <c r="H6" s="170"/>
      <c r="I6" s="63"/>
      <c r="J6" s="63"/>
      <c r="K6" s="63"/>
      <c r="L6" s="63"/>
      <c r="M6" s="63"/>
      <c r="N6" s="63"/>
    </row>
    <row r="7" spans="1:14" ht="12.75">
      <c r="A7" s="123" t="s">
        <v>71</v>
      </c>
      <c r="B7" s="69">
        <v>257998.2</v>
      </c>
      <c r="C7" s="69">
        <v>196040.8</v>
      </c>
      <c r="D7" s="69">
        <v>131.6</v>
      </c>
      <c r="E7" s="163">
        <v>7.5</v>
      </c>
      <c r="F7" s="69">
        <v>6</v>
      </c>
      <c r="G7" s="69">
        <v>125</v>
      </c>
      <c r="H7" s="170"/>
      <c r="I7" s="63"/>
      <c r="J7" s="63"/>
      <c r="K7" s="63"/>
      <c r="L7" s="63"/>
      <c r="M7" s="63"/>
      <c r="N7" s="63"/>
    </row>
    <row r="8" spans="1:14" ht="12.75">
      <c r="A8" s="123" t="s">
        <v>72</v>
      </c>
      <c r="B8" s="69">
        <v>51583.9</v>
      </c>
      <c r="C8" s="69">
        <v>47394.1</v>
      </c>
      <c r="D8" s="69">
        <v>108.8</v>
      </c>
      <c r="E8" s="163">
        <v>7.9</v>
      </c>
      <c r="F8" s="69">
        <v>5.4</v>
      </c>
      <c r="G8" s="69">
        <v>146.3</v>
      </c>
      <c r="H8" s="170"/>
      <c r="I8" s="63"/>
      <c r="J8" s="63"/>
      <c r="K8" s="63"/>
      <c r="L8" s="63"/>
      <c r="M8" s="63"/>
      <c r="N8" s="63"/>
    </row>
    <row r="9" spans="1:14" ht="12.75">
      <c r="A9" s="123" t="s">
        <v>73</v>
      </c>
      <c r="B9" s="55">
        <v>110332.1</v>
      </c>
      <c r="C9" s="69">
        <v>98367</v>
      </c>
      <c r="D9" s="69">
        <v>112.2</v>
      </c>
      <c r="E9" s="163">
        <v>4.3</v>
      </c>
      <c r="F9" s="69">
        <v>4</v>
      </c>
      <c r="G9" s="69">
        <v>107.5</v>
      </c>
      <c r="H9" s="170"/>
      <c r="I9" s="63"/>
      <c r="J9" s="63"/>
      <c r="K9" s="63"/>
      <c r="L9" s="63"/>
      <c r="M9" s="63"/>
      <c r="N9" s="63"/>
    </row>
    <row r="10" spans="1:14" ht="12.75">
      <c r="A10" s="123" t="s">
        <v>74</v>
      </c>
      <c r="B10" s="55">
        <v>3418.6</v>
      </c>
      <c r="C10" s="69">
        <v>3805.6</v>
      </c>
      <c r="D10" s="69">
        <v>89.8</v>
      </c>
      <c r="E10" s="163">
        <v>4.2</v>
      </c>
      <c r="F10" s="69">
        <v>3.3</v>
      </c>
      <c r="G10" s="69">
        <v>127.3</v>
      </c>
      <c r="H10" s="170"/>
      <c r="I10" s="63"/>
      <c r="J10" s="63"/>
      <c r="K10" s="63"/>
      <c r="L10" s="63"/>
      <c r="M10" s="63"/>
      <c r="N10" s="63"/>
    </row>
    <row r="11" spans="1:14" ht="12.75">
      <c r="A11" s="123" t="s">
        <v>75</v>
      </c>
      <c r="B11" s="55">
        <v>43258.3</v>
      </c>
      <c r="C11" s="69">
        <v>29059.2</v>
      </c>
      <c r="D11" s="69">
        <v>148.9</v>
      </c>
      <c r="E11" s="163">
        <v>6.7</v>
      </c>
      <c r="F11" s="69">
        <v>5.4</v>
      </c>
      <c r="G11" s="69">
        <v>124.1</v>
      </c>
      <c r="H11" s="170"/>
      <c r="I11" s="63"/>
      <c r="J11" s="63"/>
      <c r="K11" s="63"/>
      <c r="L11" s="63"/>
      <c r="M11" s="63"/>
      <c r="N11" s="63"/>
    </row>
    <row r="12" spans="1:14" ht="12.75">
      <c r="A12" s="123" t="s">
        <v>76</v>
      </c>
      <c r="B12" s="55">
        <v>6662.3</v>
      </c>
      <c r="C12" s="69">
        <v>26820.5</v>
      </c>
      <c r="D12" s="69">
        <v>24.8</v>
      </c>
      <c r="E12" s="163">
        <v>1.3</v>
      </c>
      <c r="F12" s="69">
        <v>5.8</v>
      </c>
      <c r="G12" s="69">
        <v>22.4</v>
      </c>
      <c r="H12" s="170"/>
      <c r="I12" s="63"/>
      <c r="J12" s="63"/>
      <c r="K12" s="63"/>
      <c r="L12" s="63"/>
      <c r="M12" s="63"/>
      <c r="N12" s="63"/>
    </row>
    <row r="13" spans="1:14" ht="12.75">
      <c r="A13" s="40" t="s">
        <v>118</v>
      </c>
      <c r="B13" s="55">
        <v>31716.8</v>
      </c>
      <c r="C13" s="69">
        <v>17922.2</v>
      </c>
      <c r="D13" s="69">
        <v>177</v>
      </c>
      <c r="E13" s="163">
        <v>4</v>
      </c>
      <c r="F13" s="69">
        <v>2.1</v>
      </c>
      <c r="G13" s="69">
        <v>190.5</v>
      </c>
      <c r="H13" s="170"/>
      <c r="I13" s="63"/>
      <c r="J13" s="63"/>
      <c r="K13" s="63"/>
      <c r="L13" s="63"/>
      <c r="M13" s="63"/>
      <c r="N13" s="63"/>
    </row>
    <row r="14" spans="1:14" ht="12.75">
      <c r="A14" s="123" t="s">
        <v>77</v>
      </c>
      <c r="B14" s="55">
        <v>55078.4</v>
      </c>
      <c r="C14" s="69">
        <v>42130.7</v>
      </c>
      <c r="D14" s="69">
        <v>130.7</v>
      </c>
      <c r="E14" s="163">
        <v>4.5</v>
      </c>
      <c r="F14" s="69">
        <v>3.8</v>
      </c>
      <c r="G14" s="69">
        <v>118.4</v>
      </c>
      <c r="H14" s="170"/>
      <c r="I14" s="63"/>
      <c r="J14" s="63"/>
      <c r="K14" s="63"/>
      <c r="L14" s="63"/>
      <c r="M14" s="63"/>
      <c r="N14" s="63"/>
    </row>
    <row r="15" spans="1:14" ht="12.75">
      <c r="A15" s="123" t="s">
        <v>78</v>
      </c>
      <c r="B15" s="55">
        <v>213277.9</v>
      </c>
      <c r="C15" s="69">
        <v>184444.1</v>
      </c>
      <c r="D15" s="69">
        <v>115.6</v>
      </c>
      <c r="E15" s="163">
        <v>14.1</v>
      </c>
      <c r="F15" s="69">
        <v>11.6</v>
      </c>
      <c r="G15" s="69">
        <v>121.6</v>
      </c>
      <c r="H15" s="170"/>
      <c r="I15" s="63"/>
      <c r="J15" s="63"/>
      <c r="K15" s="63"/>
      <c r="L15" s="63"/>
      <c r="M15" s="63"/>
      <c r="N15" s="63"/>
    </row>
    <row r="16" spans="1:14" ht="12.75">
      <c r="A16" s="123" t="s">
        <v>79</v>
      </c>
      <c r="B16" s="55">
        <v>8601.6</v>
      </c>
      <c r="C16" s="69">
        <v>9959</v>
      </c>
      <c r="D16" s="69">
        <v>86.4</v>
      </c>
      <c r="E16" s="163">
        <v>6.3</v>
      </c>
      <c r="F16" s="69">
        <v>7.6</v>
      </c>
      <c r="G16" s="69">
        <v>82.9</v>
      </c>
      <c r="H16" s="170"/>
      <c r="I16" s="63"/>
      <c r="J16" s="63"/>
      <c r="K16" s="63"/>
      <c r="L16" s="63"/>
      <c r="M16" s="63"/>
      <c r="N16" s="63"/>
    </row>
    <row r="17" spans="1:14" ht="12.75">
      <c r="A17" s="123" t="s">
        <v>80</v>
      </c>
      <c r="B17" s="55">
        <v>191.5</v>
      </c>
      <c r="C17" s="69">
        <v>336.4</v>
      </c>
      <c r="D17" s="69">
        <v>56.9</v>
      </c>
      <c r="E17" s="163">
        <v>0.1</v>
      </c>
      <c r="F17" s="69">
        <v>0.3</v>
      </c>
      <c r="G17" s="69">
        <v>33.3</v>
      </c>
      <c r="H17" s="170"/>
      <c r="I17" s="63"/>
      <c r="J17" s="63"/>
      <c r="K17" s="63"/>
      <c r="L17" s="63"/>
      <c r="M17" s="63"/>
      <c r="N17" s="63"/>
    </row>
    <row r="18" spans="1:14" ht="12.75">
      <c r="A18" s="123" t="s">
        <v>81</v>
      </c>
      <c r="B18" s="55">
        <v>96212.2</v>
      </c>
      <c r="C18" s="69">
        <v>89276.7</v>
      </c>
      <c r="D18" s="69">
        <v>107.8</v>
      </c>
      <c r="E18" s="163">
        <v>9.3</v>
      </c>
      <c r="F18" s="69">
        <v>9.1</v>
      </c>
      <c r="G18" s="69">
        <v>102.2</v>
      </c>
      <c r="H18" s="170"/>
      <c r="I18" s="63"/>
      <c r="J18" s="63"/>
      <c r="K18" s="63"/>
      <c r="L18" s="63"/>
      <c r="M18" s="63"/>
      <c r="N18" s="63"/>
    </row>
    <row r="19" spans="1:14" ht="12.75">
      <c r="A19" s="123" t="s">
        <v>82</v>
      </c>
      <c r="B19" s="55">
        <v>220523.1</v>
      </c>
      <c r="C19" s="69">
        <v>189839.6</v>
      </c>
      <c r="D19" s="69">
        <v>116.2</v>
      </c>
      <c r="E19" s="163">
        <v>14.3</v>
      </c>
      <c r="F19" s="69">
        <v>13.7</v>
      </c>
      <c r="G19" s="69">
        <v>104.4</v>
      </c>
      <c r="H19" s="170"/>
      <c r="I19" s="63"/>
      <c r="J19" s="63"/>
      <c r="K19" s="63"/>
      <c r="L19" s="63"/>
      <c r="M19" s="63"/>
      <c r="N19" s="63"/>
    </row>
    <row r="20" spans="1:14" ht="12.75">
      <c r="A20" s="123" t="s">
        <v>83</v>
      </c>
      <c r="B20" s="55">
        <v>35152.3</v>
      </c>
      <c r="C20" s="69">
        <v>41962</v>
      </c>
      <c r="D20" s="69">
        <v>83.8</v>
      </c>
      <c r="E20" s="163">
        <v>3.2</v>
      </c>
      <c r="F20" s="69">
        <v>3.8</v>
      </c>
      <c r="G20" s="69">
        <v>84.2</v>
      </c>
      <c r="H20" s="170"/>
      <c r="I20" s="63"/>
      <c r="J20" s="63"/>
      <c r="K20" s="63"/>
      <c r="L20" s="63"/>
      <c r="M20" s="63"/>
      <c r="N20" s="63"/>
    </row>
    <row r="21" spans="1:14" ht="12.75">
      <c r="A21" s="206" t="s">
        <v>115</v>
      </c>
      <c r="B21" s="55">
        <v>1907.8</v>
      </c>
      <c r="C21" s="69">
        <v>2609.5</v>
      </c>
      <c r="D21" s="69">
        <v>73.1</v>
      </c>
      <c r="E21" s="163">
        <v>2.9</v>
      </c>
      <c r="F21" s="69">
        <v>4.4</v>
      </c>
      <c r="G21" s="69">
        <v>65.9</v>
      </c>
      <c r="H21" s="170"/>
      <c r="I21" s="63"/>
      <c r="J21" s="63"/>
      <c r="K21" s="63"/>
      <c r="L21" s="63"/>
      <c r="M21" s="63"/>
      <c r="N21" s="63"/>
    </row>
    <row r="22" spans="1:14" ht="12.75">
      <c r="A22" s="123" t="s">
        <v>84</v>
      </c>
      <c r="B22" s="55">
        <v>39189.5</v>
      </c>
      <c r="C22" s="69">
        <v>46917.8</v>
      </c>
      <c r="D22" s="69">
        <v>83.5</v>
      </c>
      <c r="E22" s="163">
        <v>4.1</v>
      </c>
      <c r="F22" s="69">
        <v>7.6</v>
      </c>
      <c r="G22" s="69">
        <v>53.9</v>
      </c>
      <c r="H22" s="170"/>
      <c r="I22" s="63"/>
      <c r="J22" s="63"/>
      <c r="K22" s="63"/>
      <c r="L22" s="63"/>
      <c r="M22" s="63"/>
      <c r="N22" s="63"/>
    </row>
    <row r="23" spans="1:14" ht="12.75">
      <c r="A23" s="113" t="s">
        <v>116</v>
      </c>
      <c r="B23" s="55">
        <v>46.9</v>
      </c>
      <c r="C23" s="69">
        <v>46.9</v>
      </c>
      <c r="D23" s="69">
        <v>100</v>
      </c>
      <c r="E23" s="163">
        <v>3</v>
      </c>
      <c r="F23" s="69">
        <v>6.6</v>
      </c>
      <c r="G23" s="69">
        <v>45.5</v>
      </c>
      <c r="H23" s="170"/>
      <c r="I23" s="63"/>
      <c r="J23" s="63"/>
      <c r="K23" s="63"/>
      <c r="L23" s="63"/>
      <c r="M23" s="63"/>
      <c r="N23" s="63"/>
    </row>
    <row r="24" spans="1:14" ht="12.75">
      <c r="A24" s="113" t="s">
        <v>86</v>
      </c>
      <c r="B24" s="55" t="s">
        <v>85</v>
      </c>
      <c r="C24" s="69">
        <v>1</v>
      </c>
      <c r="D24" s="69" t="s">
        <v>85</v>
      </c>
      <c r="E24" s="163" t="s">
        <v>85</v>
      </c>
      <c r="F24" s="69">
        <v>0.2</v>
      </c>
      <c r="G24" s="69" t="s">
        <v>85</v>
      </c>
      <c r="H24" s="170"/>
      <c r="I24" s="64"/>
      <c r="J24" s="63"/>
      <c r="K24" s="64"/>
      <c r="L24" s="64"/>
      <c r="M24" s="63"/>
      <c r="N24" s="64"/>
    </row>
    <row r="25" spans="1:14" ht="12.75">
      <c r="A25" s="107" t="s">
        <v>87</v>
      </c>
      <c r="B25" s="57">
        <v>2867.7</v>
      </c>
      <c r="C25" s="70">
        <v>2972.2</v>
      </c>
      <c r="D25" s="70">
        <v>96.5</v>
      </c>
      <c r="E25" s="75">
        <v>1.6</v>
      </c>
      <c r="F25" s="70">
        <v>1.9</v>
      </c>
      <c r="G25" s="70">
        <v>84.2</v>
      </c>
      <c r="H25" s="170"/>
      <c r="I25" s="63"/>
      <c r="J25" s="63"/>
      <c r="K25" s="63"/>
      <c r="L25" s="63"/>
      <c r="M25" s="63"/>
      <c r="N25" s="63"/>
    </row>
    <row r="27" spans="2:7" ht="12.75">
      <c r="B27" s="163"/>
      <c r="C27" s="163"/>
      <c r="D27" s="163"/>
      <c r="E27" s="163"/>
      <c r="F27" s="163"/>
      <c r="G27" s="163"/>
    </row>
    <row r="28" spans="2:7" ht="12.75">
      <c r="B28" s="163"/>
      <c r="C28" s="73"/>
      <c r="D28" s="163"/>
      <c r="E28" s="163"/>
      <c r="F28" s="73"/>
      <c r="G28" s="163"/>
    </row>
    <row r="29" spans="2:7" ht="12.75">
      <c r="B29" s="163"/>
      <c r="C29" s="163"/>
      <c r="D29" s="163"/>
      <c r="E29" s="163"/>
      <c r="F29" s="163"/>
      <c r="G29" s="163"/>
    </row>
    <row r="30" spans="2:7" ht="12.75">
      <c r="B30" s="163"/>
      <c r="C30" s="163"/>
      <c r="D30" s="163"/>
      <c r="E30" s="163"/>
      <c r="F30" s="163"/>
      <c r="G30" s="163"/>
    </row>
    <row r="31" spans="2:7" ht="12.75">
      <c r="B31" s="163"/>
      <c r="C31" s="163"/>
      <c r="D31" s="163"/>
      <c r="E31" s="163"/>
      <c r="F31" s="163"/>
      <c r="G31" s="163"/>
    </row>
    <row r="32" spans="2:7" ht="12.75">
      <c r="B32" s="163"/>
      <c r="C32" s="163"/>
      <c r="D32" s="163"/>
      <c r="E32" s="163"/>
      <c r="F32" s="163"/>
      <c r="G32" s="163"/>
    </row>
    <row r="33" spans="2:7" ht="12.75">
      <c r="B33" s="163"/>
      <c r="C33" s="163"/>
      <c r="D33" s="163"/>
      <c r="E33" s="163"/>
      <c r="F33" s="163"/>
      <c r="G33" s="163"/>
    </row>
    <row r="34" spans="2:7" ht="12.75">
      <c r="B34" s="163"/>
      <c r="C34" s="163"/>
      <c r="D34" s="163"/>
      <c r="E34" s="163"/>
      <c r="F34" s="163"/>
      <c r="G34" s="163"/>
    </row>
    <row r="35" spans="2:7" ht="12.75">
      <c r="B35" s="163"/>
      <c r="C35" s="73"/>
      <c r="D35" s="163"/>
      <c r="E35" s="163"/>
      <c r="F35" s="73"/>
      <c r="G35" s="163"/>
    </row>
    <row r="36" spans="2:7" ht="12.75">
      <c r="B36" s="163"/>
      <c r="C36" s="163"/>
      <c r="D36" s="163"/>
      <c r="E36" s="163"/>
      <c r="F36" s="163"/>
      <c r="G36" s="163"/>
    </row>
    <row r="37" spans="2:7" ht="12.75">
      <c r="B37" s="163"/>
      <c r="C37" s="163"/>
      <c r="D37" s="163"/>
      <c r="E37" s="163"/>
      <c r="F37" s="163"/>
      <c r="G37" s="163"/>
    </row>
    <row r="38" spans="2:7" ht="12.75">
      <c r="B38" s="163"/>
      <c r="C38" s="163"/>
      <c r="D38" s="163"/>
      <c r="E38" s="163"/>
      <c r="F38" s="163"/>
      <c r="G38" s="163"/>
    </row>
    <row r="39" spans="2:7" ht="12.75">
      <c r="B39" s="163"/>
      <c r="C39" s="73"/>
      <c r="D39" s="163"/>
      <c r="E39" s="163"/>
      <c r="F39" s="163"/>
      <c r="G39" s="73"/>
    </row>
    <row r="40" spans="2:7" ht="12.75">
      <c r="B40" s="163"/>
      <c r="C40" s="163"/>
      <c r="D40" s="163"/>
      <c r="E40" s="163"/>
      <c r="F40" s="163"/>
      <c r="G40" s="163"/>
    </row>
    <row r="41" spans="2:7" ht="12.75">
      <c r="B41" s="163"/>
      <c r="C41" s="163"/>
      <c r="D41" s="163"/>
      <c r="E41" s="163"/>
      <c r="F41" s="163"/>
      <c r="G41" s="163"/>
    </row>
    <row r="42" spans="2:7" ht="12.75">
      <c r="B42" s="163"/>
      <c r="C42" s="163"/>
      <c r="D42" s="163"/>
      <c r="E42" s="163"/>
      <c r="F42" s="163"/>
      <c r="G42" s="163"/>
    </row>
    <row r="43" spans="2:7" ht="12.75">
      <c r="B43" s="163"/>
      <c r="C43" s="73"/>
      <c r="D43" s="163"/>
      <c r="E43" s="163"/>
      <c r="F43" s="73"/>
      <c r="G43" s="163"/>
    </row>
    <row r="44" spans="2:7" ht="12.75">
      <c r="B44" s="163"/>
      <c r="C44" s="163"/>
      <c r="D44" s="163"/>
      <c r="E44" s="163"/>
      <c r="F44" s="163"/>
      <c r="G44" s="163"/>
    </row>
    <row r="45" spans="2:7" ht="12.75">
      <c r="B45" s="163"/>
      <c r="C45" s="163"/>
      <c r="D45" s="163"/>
      <c r="E45" s="163"/>
      <c r="F45" s="163"/>
      <c r="G45" s="163"/>
    </row>
    <row r="46" spans="2:7" ht="12.75">
      <c r="B46" s="73"/>
      <c r="C46" s="163"/>
      <c r="D46" s="73"/>
      <c r="E46" s="73"/>
      <c r="F46" s="163"/>
      <c r="G46" s="73"/>
    </row>
    <row r="47" spans="2:7" ht="12.75">
      <c r="B47" s="73"/>
      <c r="C47" s="163"/>
      <c r="D47" s="73"/>
      <c r="E47" s="73"/>
      <c r="F47" s="163"/>
      <c r="G47" s="73"/>
    </row>
  </sheetData>
  <sheetProtection/>
  <mergeCells count="4">
    <mergeCell ref="A1:G1"/>
    <mergeCell ref="A3:A4"/>
    <mergeCell ref="B3:D3"/>
    <mergeCell ref="E3:G3"/>
  </mergeCells>
  <printOptions/>
  <pageMargins left="0.5511811023622047" right="0.4330708661417323" top="0.31496062992125984" bottom="0.7480314960629921" header="0.31496062992125984" footer="0.31496062992125984"/>
  <pageSetup horizontalDpi="600" verticalDpi="600" orientation="landscape" paperSize="9" r:id="rId1"/>
  <headerFooter>
    <oddFooter>&amp;R&amp;"-,полужирный"&amp;8 41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20.25390625" style="0" customWidth="1"/>
    <col min="2" max="2" width="18.25390625" style="0" customWidth="1"/>
    <col min="3" max="3" width="10.75390625" style="0" customWidth="1"/>
    <col min="4" max="4" width="11.625" style="0" customWidth="1"/>
    <col min="5" max="5" width="10.125" style="0" customWidth="1"/>
    <col min="6" max="6" width="10.375" style="0" customWidth="1"/>
    <col min="7" max="7" width="9.875" style="0" customWidth="1"/>
    <col min="8" max="9" width="10.625" style="0" customWidth="1"/>
    <col min="10" max="10" width="9.125" style="0" customWidth="1"/>
    <col min="11" max="11" width="10.75390625" style="0" customWidth="1"/>
  </cols>
  <sheetData>
    <row r="1" spans="1:11" ht="14.25" customHeight="1">
      <c r="A1" s="406" t="s">
        <v>246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</row>
    <row r="2" spans="1:11" ht="12.75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</row>
    <row r="3" spans="1:11" ht="12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</row>
    <row r="4" spans="1:11" ht="12.75">
      <c r="A4" s="171"/>
      <c r="B4" s="171"/>
      <c r="C4" s="171"/>
      <c r="D4" s="171"/>
      <c r="E4" s="171"/>
      <c r="F4" s="171"/>
      <c r="G4" s="171"/>
      <c r="H4" s="171"/>
      <c r="I4" s="80"/>
      <c r="J4" s="80"/>
      <c r="K4" s="172" t="s">
        <v>69</v>
      </c>
    </row>
    <row r="5" spans="1:11" ht="85.5" customHeight="1">
      <c r="A5" s="173"/>
      <c r="B5" s="353" t="s">
        <v>247</v>
      </c>
      <c r="C5" s="353" t="s">
        <v>248</v>
      </c>
      <c r="D5" s="353" t="s">
        <v>249</v>
      </c>
      <c r="E5" s="353" t="s">
        <v>250</v>
      </c>
      <c r="F5" s="353" t="s">
        <v>251</v>
      </c>
      <c r="G5" s="353" t="s">
        <v>252</v>
      </c>
      <c r="H5" s="353" t="s">
        <v>253</v>
      </c>
      <c r="I5" s="353" t="s">
        <v>254</v>
      </c>
      <c r="J5" s="35" t="s">
        <v>255</v>
      </c>
      <c r="K5" s="35" t="s">
        <v>256</v>
      </c>
    </row>
    <row r="6" spans="1:22" ht="12.75">
      <c r="A6" s="129" t="s">
        <v>70</v>
      </c>
      <c r="B6" s="81">
        <v>4312.5</v>
      </c>
      <c r="C6" s="81">
        <v>86813.2</v>
      </c>
      <c r="D6" s="81">
        <v>3561.5</v>
      </c>
      <c r="E6" s="81">
        <v>739500.3</v>
      </c>
      <c r="F6" s="81">
        <v>915860.3</v>
      </c>
      <c r="G6" s="81">
        <v>449453.5</v>
      </c>
      <c r="H6" s="81">
        <v>225839.7</v>
      </c>
      <c r="I6" s="81">
        <v>281979.3</v>
      </c>
      <c r="J6" s="81">
        <v>10265.1</v>
      </c>
      <c r="K6" s="81">
        <v>12961</v>
      </c>
      <c r="M6" s="63"/>
      <c r="N6" s="63"/>
      <c r="O6" s="63"/>
      <c r="P6" s="63"/>
      <c r="Q6" s="63"/>
      <c r="R6" s="63"/>
      <c r="S6" s="63"/>
      <c r="T6" s="63"/>
      <c r="U6" s="63"/>
      <c r="V6" s="63"/>
    </row>
    <row r="7" spans="1:22" ht="12.75">
      <c r="A7" s="206" t="s">
        <v>117</v>
      </c>
      <c r="B7" s="81" t="s">
        <v>85</v>
      </c>
      <c r="C7" s="81">
        <v>4457.5</v>
      </c>
      <c r="D7" s="81">
        <v>136.6</v>
      </c>
      <c r="E7" s="81">
        <v>18853.6</v>
      </c>
      <c r="F7" s="81">
        <v>23328.6</v>
      </c>
      <c r="G7" s="81">
        <v>6863.3</v>
      </c>
      <c r="H7" s="81">
        <v>632.6</v>
      </c>
      <c r="I7" s="81">
        <v>2849.6</v>
      </c>
      <c r="J7" s="81" t="s">
        <v>85</v>
      </c>
      <c r="K7" s="81">
        <v>569</v>
      </c>
      <c r="M7" s="64"/>
      <c r="N7" s="63"/>
      <c r="O7" s="63"/>
      <c r="P7" s="63"/>
      <c r="Q7" s="63"/>
      <c r="R7" s="63"/>
      <c r="S7" s="63"/>
      <c r="T7" s="63"/>
      <c r="U7" s="64"/>
      <c r="V7" s="63"/>
    </row>
    <row r="8" spans="1:22" ht="12.75">
      <c r="A8" s="123" t="s">
        <v>71</v>
      </c>
      <c r="B8" s="55" t="s">
        <v>120</v>
      </c>
      <c r="C8" s="55">
        <v>44224.4</v>
      </c>
      <c r="D8" s="55">
        <v>308.9</v>
      </c>
      <c r="E8" s="55">
        <v>97184.6</v>
      </c>
      <c r="F8" s="55">
        <v>153129.5</v>
      </c>
      <c r="G8" s="55">
        <v>76544.6</v>
      </c>
      <c r="H8" s="55">
        <v>44129.2</v>
      </c>
      <c r="I8" s="55">
        <v>39723.1</v>
      </c>
      <c r="J8" s="55">
        <v>4713.7</v>
      </c>
      <c r="K8" s="55">
        <v>5549.8</v>
      </c>
      <c r="M8" s="64"/>
      <c r="N8" s="63"/>
      <c r="O8" s="63"/>
      <c r="P8" s="63"/>
      <c r="Q8" s="63"/>
      <c r="R8" s="63"/>
      <c r="S8" s="63"/>
      <c r="T8" s="63"/>
      <c r="U8" s="63"/>
      <c r="V8" s="63"/>
    </row>
    <row r="9" spans="1:22" ht="12.75">
      <c r="A9" s="123" t="s">
        <v>72</v>
      </c>
      <c r="B9" s="55" t="s">
        <v>85</v>
      </c>
      <c r="C9" s="55" t="s">
        <v>85</v>
      </c>
      <c r="D9" s="55" t="s">
        <v>85</v>
      </c>
      <c r="E9" s="55">
        <v>12002.8</v>
      </c>
      <c r="F9" s="55">
        <v>98717.9</v>
      </c>
      <c r="G9" s="55" t="s">
        <v>120</v>
      </c>
      <c r="H9" s="55">
        <v>1160.6</v>
      </c>
      <c r="I9" s="55" t="s">
        <v>85</v>
      </c>
      <c r="J9" s="55" t="s">
        <v>85</v>
      </c>
      <c r="K9" s="55">
        <v>5644</v>
      </c>
      <c r="M9" s="64"/>
      <c r="N9" s="64"/>
      <c r="O9" s="64"/>
      <c r="P9" s="63"/>
      <c r="Q9" s="63"/>
      <c r="R9" s="64"/>
      <c r="S9" s="63"/>
      <c r="T9" s="64"/>
      <c r="U9" s="64"/>
      <c r="V9" s="63"/>
    </row>
    <row r="10" spans="1:22" ht="12.75">
      <c r="A10" s="123" t="s">
        <v>73</v>
      </c>
      <c r="B10" s="55">
        <v>145.3</v>
      </c>
      <c r="C10" s="55">
        <v>4062.3</v>
      </c>
      <c r="D10" s="55">
        <v>578.1</v>
      </c>
      <c r="E10" s="55">
        <v>31713.9</v>
      </c>
      <c r="F10" s="55">
        <v>27764.7</v>
      </c>
      <c r="G10" s="55">
        <v>24032.8</v>
      </c>
      <c r="H10" s="55">
        <v>730.8</v>
      </c>
      <c r="I10" s="55">
        <v>16151.3</v>
      </c>
      <c r="J10" s="55">
        <v>298.8</v>
      </c>
      <c r="K10" s="55">
        <v>306.4</v>
      </c>
      <c r="M10" s="63"/>
      <c r="N10" s="63"/>
      <c r="O10" s="63"/>
      <c r="P10" s="63"/>
      <c r="Q10" s="63"/>
      <c r="R10" s="63"/>
      <c r="S10" s="63"/>
      <c r="T10" s="63"/>
      <c r="U10" s="63"/>
      <c r="V10" s="63"/>
    </row>
    <row r="11" spans="1:22" ht="12.75">
      <c r="A11" s="123" t="s">
        <v>74</v>
      </c>
      <c r="B11" s="55" t="s">
        <v>85</v>
      </c>
      <c r="C11" s="55" t="s">
        <v>85</v>
      </c>
      <c r="D11" s="55" t="s">
        <v>85</v>
      </c>
      <c r="E11" s="55">
        <v>271.5</v>
      </c>
      <c r="F11" s="55">
        <v>9456.7</v>
      </c>
      <c r="G11" s="55" t="s">
        <v>85</v>
      </c>
      <c r="H11" s="55" t="s">
        <v>85</v>
      </c>
      <c r="I11" s="55">
        <v>177.7</v>
      </c>
      <c r="J11" s="55" t="s">
        <v>120</v>
      </c>
      <c r="K11" s="55" t="s">
        <v>85</v>
      </c>
      <c r="M11" s="64"/>
      <c r="N11" s="64"/>
      <c r="O11" s="64"/>
      <c r="P11" s="63"/>
      <c r="Q11" s="63"/>
      <c r="R11" s="64"/>
      <c r="S11" s="64"/>
      <c r="T11" s="63"/>
      <c r="U11" s="64"/>
      <c r="V11" s="64"/>
    </row>
    <row r="12" spans="1:22" ht="12.75">
      <c r="A12" s="123" t="s">
        <v>75</v>
      </c>
      <c r="B12" s="55" t="s">
        <v>85</v>
      </c>
      <c r="C12" s="55">
        <v>6138.2</v>
      </c>
      <c r="D12" s="55" t="s">
        <v>85</v>
      </c>
      <c r="E12" s="55">
        <v>1142.6</v>
      </c>
      <c r="F12" s="55">
        <v>77711</v>
      </c>
      <c r="G12" s="55">
        <v>1273.3</v>
      </c>
      <c r="H12" s="55">
        <v>2222.5</v>
      </c>
      <c r="I12" s="55">
        <v>3600.3</v>
      </c>
      <c r="J12" s="55" t="s">
        <v>85</v>
      </c>
      <c r="K12" s="55" t="s">
        <v>85</v>
      </c>
      <c r="M12" s="64"/>
      <c r="N12" s="63"/>
      <c r="O12" s="64"/>
      <c r="P12" s="63"/>
      <c r="Q12" s="63"/>
      <c r="R12" s="63"/>
      <c r="S12" s="63"/>
      <c r="T12" s="63"/>
      <c r="U12" s="64"/>
      <c r="V12" s="64"/>
    </row>
    <row r="13" spans="1:22" ht="12.75">
      <c r="A13" s="123" t="s">
        <v>76</v>
      </c>
      <c r="B13" s="55" t="s">
        <v>85</v>
      </c>
      <c r="C13" s="55">
        <v>2588.2</v>
      </c>
      <c r="D13" s="55">
        <v>775.3</v>
      </c>
      <c r="E13" s="55">
        <v>1839.4</v>
      </c>
      <c r="F13" s="55">
        <v>8892.7</v>
      </c>
      <c r="G13" s="55">
        <v>3492.8</v>
      </c>
      <c r="H13" s="55">
        <v>687.9</v>
      </c>
      <c r="I13" s="55">
        <v>3483.9</v>
      </c>
      <c r="J13" s="55" t="s">
        <v>120</v>
      </c>
      <c r="K13" s="55">
        <v>159.2</v>
      </c>
      <c r="M13" s="64"/>
      <c r="N13" s="63"/>
      <c r="O13" s="63"/>
      <c r="P13" s="63"/>
      <c r="Q13" s="63"/>
      <c r="R13" s="63"/>
      <c r="S13" s="63"/>
      <c r="T13" s="63"/>
      <c r="U13" s="64"/>
      <c r="V13" s="63"/>
    </row>
    <row r="14" spans="1:22" ht="12.75">
      <c r="A14" s="40" t="s">
        <v>118</v>
      </c>
      <c r="B14" s="55" t="s">
        <v>85</v>
      </c>
      <c r="C14" s="55">
        <v>5591.9</v>
      </c>
      <c r="D14" s="55">
        <v>24</v>
      </c>
      <c r="E14" s="55">
        <v>14810.4</v>
      </c>
      <c r="F14" s="55">
        <v>31742.1</v>
      </c>
      <c r="G14" s="55">
        <v>21026.5</v>
      </c>
      <c r="H14" s="55">
        <v>208.3</v>
      </c>
      <c r="I14" s="55">
        <v>4736.8</v>
      </c>
      <c r="J14" s="55" t="s">
        <v>85</v>
      </c>
      <c r="K14" s="55" t="s">
        <v>120</v>
      </c>
      <c r="M14" s="64"/>
      <c r="N14" s="63"/>
      <c r="O14" s="63"/>
      <c r="P14" s="63"/>
      <c r="Q14" s="63"/>
      <c r="R14" s="63"/>
      <c r="S14" s="63"/>
      <c r="T14" s="63"/>
      <c r="U14" s="64"/>
      <c r="V14" s="64"/>
    </row>
    <row r="15" spans="1:22" ht="12.75">
      <c r="A15" s="123" t="s">
        <v>77</v>
      </c>
      <c r="B15" s="55">
        <v>300.9</v>
      </c>
      <c r="C15" s="55" t="s">
        <v>85</v>
      </c>
      <c r="D15" s="55" t="s">
        <v>85</v>
      </c>
      <c r="E15" s="55">
        <v>3172.3</v>
      </c>
      <c r="F15" s="55">
        <v>67664.6</v>
      </c>
      <c r="G15" s="55">
        <v>11079.1</v>
      </c>
      <c r="H15" s="55">
        <v>2367</v>
      </c>
      <c r="I15" s="55">
        <v>21563.9</v>
      </c>
      <c r="J15" s="55" t="s">
        <v>85</v>
      </c>
      <c r="K15" s="55" t="s">
        <v>85</v>
      </c>
      <c r="M15" s="63"/>
      <c r="N15" s="64"/>
      <c r="O15" s="64"/>
      <c r="P15" s="63"/>
      <c r="Q15" s="63"/>
      <c r="R15" s="63"/>
      <c r="S15" s="63"/>
      <c r="T15" s="63"/>
      <c r="U15" s="64"/>
      <c r="V15" s="64"/>
    </row>
    <row r="16" spans="1:22" ht="12.75">
      <c r="A16" s="123" t="s">
        <v>78</v>
      </c>
      <c r="B16" s="55" t="s">
        <v>85</v>
      </c>
      <c r="C16" s="55" t="s">
        <v>85</v>
      </c>
      <c r="D16" s="55" t="s">
        <v>85</v>
      </c>
      <c r="E16" s="55">
        <v>169205.9</v>
      </c>
      <c r="F16" s="55">
        <v>122099.3</v>
      </c>
      <c r="G16" s="55">
        <v>118864.7</v>
      </c>
      <c r="H16" s="55">
        <v>66239.2</v>
      </c>
      <c r="I16" s="55">
        <v>64173.6</v>
      </c>
      <c r="J16" s="55" t="s">
        <v>85</v>
      </c>
      <c r="K16" s="55" t="s">
        <v>85</v>
      </c>
      <c r="M16" s="64"/>
      <c r="N16" s="64"/>
      <c r="O16" s="64"/>
      <c r="P16" s="63"/>
      <c r="Q16" s="63"/>
      <c r="R16" s="63"/>
      <c r="S16" s="63"/>
      <c r="T16" s="63"/>
      <c r="U16" s="64"/>
      <c r="V16" s="64"/>
    </row>
    <row r="17" spans="1:22" ht="12.75">
      <c r="A17" s="123" t="s">
        <v>79</v>
      </c>
      <c r="B17" s="55" t="s">
        <v>85</v>
      </c>
      <c r="C17" s="55">
        <v>714</v>
      </c>
      <c r="D17" s="55" t="s">
        <v>85</v>
      </c>
      <c r="E17" s="55">
        <v>3553</v>
      </c>
      <c r="F17" s="55">
        <v>16967.3</v>
      </c>
      <c r="G17" s="55">
        <v>143</v>
      </c>
      <c r="H17" s="55">
        <v>3</v>
      </c>
      <c r="I17" s="55">
        <v>831.5</v>
      </c>
      <c r="J17" s="55">
        <v>79.2</v>
      </c>
      <c r="K17" s="55">
        <v>277.5</v>
      </c>
      <c r="M17" s="64"/>
      <c r="N17" s="63"/>
      <c r="O17" s="64"/>
      <c r="P17" s="63"/>
      <c r="Q17" s="63"/>
      <c r="R17" s="63"/>
      <c r="S17" s="63"/>
      <c r="T17" s="63"/>
      <c r="U17" s="63"/>
      <c r="V17" s="63"/>
    </row>
    <row r="18" spans="1:22" ht="12.75">
      <c r="A18" s="123" t="s">
        <v>80</v>
      </c>
      <c r="B18" s="55" t="s">
        <v>85</v>
      </c>
      <c r="C18" s="55">
        <v>106</v>
      </c>
      <c r="D18" s="55" t="s">
        <v>85</v>
      </c>
      <c r="E18" s="55" t="s">
        <v>85</v>
      </c>
      <c r="F18" s="55">
        <v>95.6</v>
      </c>
      <c r="G18" s="55" t="s">
        <v>85</v>
      </c>
      <c r="H18" s="55" t="s">
        <v>85</v>
      </c>
      <c r="I18" s="55" t="s">
        <v>85</v>
      </c>
      <c r="J18" s="55" t="s">
        <v>85</v>
      </c>
      <c r="K18" s="55">
        <v>55</v>
      </c>
      <c r="M18" s="64"/>
      <c r="N18" s="63"/>
      <c r="O18" s="64"/>
      <c r="P18" s="64"/>
      <c r="Q18" s="63"/>
      <c r="R18" s="64"/>
      <c r="S18" s="64"/>
      <c r="T18" s="64"/>
      <c r="U18" s="64"/>
      <c r="V18" s="63"/>
    </row>
    <row r="19" spans="1:22" ht="12.75">
      <c r="A19" s="123" t="s">
        <v>81</v>
      </c>
      <c r="B19" s="55" t="s">
        <v>120</v>
      </c>
      <c r="C19" s="55">
        <v>5783.4</v>
      </c>
      <c r="D19" s="55" t="s">
        <v>120</v>
      </c>
      <c r="E19" s="55">
        <v>135150.3</v>
      </c>
      <c r="F19" s="55">
        <v>103486.4</v>
      </c>
      <c r="G19" s="55">
        <v>36434.3</v>
      </c>
      <c r="H19" s="55">
        <v>33703.4</v>
      </c>
      <c r="I19" s="55">
        <v>23225.3</v>
      </c>
      <c r="J19" s="55">
        <v>2460.2</v>
      </c>
      <c r="K19" s="55">
        <v>306</v>
      </c>
      <c r="M19" s="64"/>
      <c r="N19" s="63"/>
      <c r="O19" s="64"/>
      <c r="P19" s="63"/>
      <c r="Q19" s="63"/>
      <c r="R19" s="63"/>
      <c r="S19" s="63"/>
      <c r="T19" s="63"/>
      <c r="U19" s="63"/>
      <c r="V19" s="63"/>
    </row>
    <row r="20" spans="1:22" ht="12.75">
      <c r="A20" s="123" t="s">
        <v>82</v>
      </c>
      <c r="B20" s="55" t="s">
        <v>120</v>
      </c>
      <c r="C20" s="55">
        <v>94</v>
      </c>
      <c r="D20" s="55" t="s">
        <v>85</v>
      </c>
      <c r="E20" s="55">
        <v>191565.5</v>
      </c>
      <c r="F20" s="55">
        <v>107716.1</v>
      </c>
      <c r="G20" s="55">
        <v>131730.5</v>
      </c>
      <c r="H20" s="55">
        <v>66507.5</v>
      </c>
      <c r="I20" s="55">
        <v>86291.1</v>
      </c>
      <c r="J20" s="55" t="s">
        <v>85</v>
      </c>
      <c r="K20" s="55" t="s">
        <v>85</v>
      </c>
      <c r="M20" s="64"/>
      <c r="N20" s="63"/>
      <c r="O20" s="64"/>
      <c r="P20" s="63"/>
      <c r="Q20" s="63"/>
      <c r="R20" s="63"/>
      <c r="S20" s="63"/>
      <c r="T20" s="63"/>
      <c r="U20" s="64"/>
      <c r="V20" s="64"/>
    </row>
    <row r="21" spans="1:22" ht="12.75">
      <c r="A21" s="123" t="s">
        <v>100</v>
      </c>
      <c r="B21" s="55" t="s">
        <v>85</v>
      </c>
      <c r="C21" s="55">
        <v>9442.9</v>
      </c>
      <c r="D21" s="55" t="s">
        <v>85</v>
      </c>
      <c r="E21" s="55">
        <v>8059.4</v>
      </c>
      <c r="F21" s="55">
        <v>43765.2</v>
      </c>
      <c r="G21" s="55">
        <v>4923.1</v>
      </c>
      <c r="H21" s="55">
        <v>2875.4</v>
      </c>
      <c r="I21" s="55">
        <v>3779.9</v>
      </c>
      <c r="J21" s="55">
        <v>172.7</v>
      </c>
      <c r="K21" s="55">
        <v>94.1</v>
      </c>
      <c r="M21" s="64"/>
      <c r="N21" s="63"/>
      <c r="O21" s="64"/>
      <c r="P21" s="63"/>
      <c r="Q21" s="63"/>
      <c r="R21" s="63"/>
      <c r="S21" s="63"/>
      <c r="T21" s="63"/>
      <c r="U21" s="63"/>
      <c r="V21" s="63"/>
    </row>
    <row r="22" spans="1:22" ht="12.75">
      <c r="A22" s="206" t="s">
        <v>119</v>
      </c>
      <c r="B22" s="55" t="s">
        <v>85</v>
      </c>
      <c r="C22" s="55" t="s">
        <v>85</v>
      </c>
      <c r="D22" s="55" t="s">
        <v>85</v>
      </c>
      <c r="E22" s="55" t="s">
        <v>85</v>
      </c>
      <c r="F22" s="55">
        <v>4497.5</v>
      </c>
      <c r="G22" s="55" t="s">
        <v>85</v>
      </c>
      <c r="H22" s="55" t="s">
        <v>85</v>
      </c>
      <c r="I22" s="55">
        <v>50</v>
      </c>
      <c r="J22" s="55" t="s">
        <v>85</v>
      </c>
      <c r="K22" s="55" t="s">
        <v>85</v>
      </c>
      <c r="M22" s="64"/>
      <c r="N22" s="64"/>
      <c r="O22" s="64"/>
      <c r="P22" s="64"/>
      <c r="Q22" s="63"/>
      <c r="R22" s="64"/>
      <c r="S22" s="64"/>
      <c r="T22" s="63"/>
      <c r="U22" s="64"/>
      <c r="V22" s="64"/>
    </row>
    <row r="23" spans="1:22" ht="12.75">
      <c r="A23" s="123" t="s">
        <v>84</v>
      </c>
      <c r="B23" s="55" t="s">
        <v>85</v>
      </c>
      <c r="C23" s="55">
        <v>2457.3</v>
      </c>
      <c r="D23" s="55" t="s">
        <v>120</v>
      </c>
      <c r="E23" s="55">
        <v>50924.8</v>
      </c>
      <c r="F23" s="55">
        <v>17746.5</v>
      </c>
      <c r="G23" s="55">
        <v>10931.2</v>
      </c>
      <c r="H23" s="55">
        <v>3921.9</v>
      </c>
      <c r="I23" s="55">
        <v>10379.4</v>
      </c>
      <c r="J23" s="55" t="s">
        <v>85</v>
      </c>
      <c r="K23" s="55" t="s">
        <v>85</v>
      </c>
      <c r="M23" s="64"/>
      <c r="N23" s="63"/>
      <c r="O23" s="64"/>
      <c r="P23" s="63"/>
      <c r="Q23" s="63"/>
      <c r="R23" s="63"/>
      <c r="S23" s="63"/>
      <c r="T23" s="63"/>
      <c r="U23" s="64"/>
      <c r="V23" s="64"/>
    </row>
    <row r="24" spans="1:22" ht="12.75">
      <c r="A24" s="123" t="s">
        <v>116</v>
      </c>
      <c r="B24" s="55" t="s">
        <v>85</v>
      </c>
      <c r="C24" s="55" t="s">
        <v>85</v>
      </c>
      <c r="D24" s="55" t="s">
        <v>85</v>
      </c>
      <c r="E24" s="55" t="s">
        <v>85</v>
      </c>
      <c r="F24" s="55">
        <v>40.3</v>
      </c>
      <c r="G24" s="55" t="s">
        <v>85</v>
      </c>
      <c r="H24" s="55" t="s">
        <v>85</v>
      </c>
      <c r="I24" s="55">
        <v>30</v>
      </c>
      <c r="J24" s="55" t="s">
        <v>85</v>
      </c>
      <c r="K24" s="55" t="s">
        <v>85</v>
      </c>
      <c r="M24" s="64"/>
      <c r="N24" s="64"/>
      <c r="O24" s="64"/>
      <c r="P24" s="64"/>
      <c r="Q24" s="63"/>
      <c r="R24" s="64"/>
      <c r="S24" s="64"/>
      <c r="T24" s="63"/>
      <c r="U24" s="64"/>
      <c r="V24" s="64"/>
    </row>
    <row r="25" spans="1:22" ht="12.75">
      <c r="A25" s="126" t="s">
        <v>87</v>
      </c>
      <c r="B25" s="57" t="s">
        <v>120</v>
      </c>
      <c r="C25" s="57">
        <v>1153.2</v>
      </c>
      <c r="D25" s="57">
        <v>17.3</v>
      </c>
      <c r="E25" s="57">
        <v>50.3</v>
      </c>
      <c r="F25" s="57">
        <v>1038.5</v>
      </c>
      <c r="G25" s="57" t="s">
        <v>120</v>
      </c>
      <c r="H25" s="57">
        <v>450.3</v>
      </c>
      <c r="I25" s="57">
        <v>931.9</v>
      </c>
      <c r="J25" s="57" t="s">
        <v>120</v>
      </c>
      <c r="K25" s="57" t="s">
        <v>85</v>
      </c>
      <c r="M25" s="64"/>
      <c r="N25" s="63"/>
      <c r="O25" s="63"/>
      <c r="P25" s="63"/>
      <c r="Q25" s="63"/>
      <c r="R25" s="64"/>
      <c r="S25" s="63"/>
      <c r="T25" s="63"/>
      <c r="U25" s="64"/>
      <c r="V25" s="64"/>
    </row>
    <row r="26" spans="2:11" ht="12.75">
      <c r="B26" s="174"/>
      <c r="C26" s="174"/>
      <c r="D26" s="174"/>
      <c r="E26" s="174"/>
      <c r="F26" s="174"/>
      <c r="G26" s="174"/>
      <c r="H26" s="174"/>
      <c r="I26" s="174"/>
      <c r="J26" s="174"/>
      <c r="K26" s="174"/>
    </row>
    <row r="27" spans="2:11" ht="12.75">
      <c r="B27" s="174"/>
      <c r="C27" s="174"/>
      <c r="D27" s="174"/>
      <c r="E27" s="174"/>
      <c r="F27" s="174"/>
      <c r="G27" s="174"/>
      <c r="H27" s="174"/>
      <c r="I27" s="174"/>
      <c r="J27" s="174"/>
      <c r="K27" s="174"/>
    </row>
    <row r="28" spans="1:11" s="162" customFormat="1" ht="12" customHeight="1">
      <c r="A28" s="175" t="s">
        <v>271</v>
      </c>
      <c r="B28" s="176"/>
      <c r="C28" s="176"/>
      <c r="D28" s="177"/>
      <c r="E28" s="176"/>
      <c r="F28" s="176"/>
      <c r="G28" s="176"/>
      <c r="H28" s="176"/>
      <c r="I28" s="176"/>
      <c r="J28" s="176"/>
      <c r="K28" s="178"/>
    </row>
    <row r="29" spans="1:11" s="162" customFormat="1" ht="12.75">
      <c r="A29" s="179" t="s">
        <v>127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1"/>
    </row>
    <row r="30" spans="1:11" s="162" customFormat="1" ht="12.75">
      <c r="A30" s="182" t="s">
        <v>105</v>
      </c>
      <c r="B30" s="182"/>
      <c r="C30" s="182"/>
      <c r="D30" s="183" t="s">
        <v>106</v>
      </c>
      <c r="E30" s="182"/>
      <c r="F30" s="182"/>
      <c r="G30" s="184"/>
      <c r="H30" s="185" t="s">
        <v>107</v>
      </c>
      <c r="I30" s="127"/>
      <c r="J30" s="184"/>
      <c r="K30" s="186"/>
    </row>
    <row r="31" spans="1:11" s="162" customFormat="1" ht="12.75">
      <c r="A31" s="183" t="s">
        <v>108</v>
      </c>
      <c r="B31" s="183"/>
      <c r="C31" s="183"/>
      <c r="D31" s="23" t="s">
        <v>109</v>
      </c>
      <c r="E31" s="183"/>
      <c r="F31" s="183"/>
      <c r="G31" s="183"/>
      <c r="H31" s="187" t="s">
        <v>110</v>
      </c>
      <c r="I31" s="127"/>
      <c r="J31" s="188"/>
      <c r="K31" s="189"/>
    </row>
    <row r="32" spans="1:11" s="162" customFormat="1" ht="12.75">
      <c r="A32" s="190"/>
      <c r="B32" s="191"/>
      <c r="C32" s="191"/>
      <c r="D32" s="192" t="s">
        <v>111</v>
      </c>
      <c r="E32" s="193"/>
      <c r="F32" s="194"/>
      <c r="G32" s="195"/>
      <c r="H32" s="196" t="s">
        <v>112</v>
      </c>
      <c r="I32" s="193"/>
      <c r="J32" s="196"/>
      <c r="K32" s="193"/>
    </row>
    <row r="34" spans="1:11" s="162" customFormat="1" ht="12.75">
      <c r="A34" s="183"/>
      <c r="B34" s="197"/>
      <c r="C34" s="197"/>
      <c r="D34" s="197"/>
      <c r="E34" s="189"/>
      <c r="F34"/>
      <c r="G34" s="188"/>
      <c r="H34"/>
      <c r="I34" s="189"/>
      <c r="J34" s="197"/>
      <c r="K34" s="189"/>
    </row>
    <row r="35" spans="1:11" s="162" customFormat="1" ht="12.75">
      <c r="A35" s="23"/>
      <c r="B35" s="197"/>
      <c r="C35" s="197"/>
      <c r="D35" s="197"/>
      <c r="E35" s="189"/>
      <c r="F35"/>
      <c r="G35" s="188"/>
      <c r="H35" s="189"/>
      <c r="I35" s="189"/>
      <c r="J35" s="197"/>
      <c r="K35" s="189"/>
    </row>
    <row r="36" spans="1:11" s="162" customFormat="1" ht="12.75">
      <c r="A36" s="25"/>
      <c r="B36" s="23"/>
      <c r="C36" s="23"/>
      <c r="D36" s="23"/>
      <c r="E36" s="189"/>
      <c r="F36" s="170"/>
      <c r="G36" s="188"/>
      <c r="H36" s="189"/>
      <c r="I36" s="189"/>
      <c r="J36" s="197"/>
      <c r="K36" s="189"/>
    </row>
    <row r="37" spans="1:11" ht="12.75">
      <c r="A37" s="170"/>
      <c r="B37" s="170"/>
      <c r="C37" s="170"/>
      <c r="D37" s="170"/>
      <c r="E37" s="170"/>
      <c r="F37" s="170"/>
      <c r="G37" s="170"/>
      <c r="H37" s="170"/>
      <c r="I37" s="170"/>
      <c r="J37" s="170"/>
      <c r="K37" s="170"/>
    </row>
    <row r="38" spans="1:11" ht="12.75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</row>
    <row r="43" ht="12.75">
      <c r="E43" s="5"/>
    </row>
  </sheetData>
  <sheetProtection/>
  <mergeCells count="2">
    <mergeCell ref="A1:K1"/>
    <mergeCell ref="A2:K2"/>
  </mergeCells>
  <printOptions/>
  <pageMargins left="0.57" right="0.37" top="0.47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PageLayoutView="0" workbookViewId="0" topLeftCell="A1">
      <selection activeCell="I19" sqref="I19"/>
    </sheetView>
  </sheetViews>
  <sheetFormatPr defaultColWidth="9.00390625" defaultRowHeight="12.75"/>
  <cols>
    <col min="1" max="1" width="8.75390625" style="12" customWidth="1"/>
    <col min="2" max="2" width="112.25390625" style="6" customWidth="1"/>
  </cols>
  <sheetData>
    <row r="1" ht="12.75">
      <c r="B1" s="13" t="s">
        <v>8</v>
      </c>
    </row>
    <row r="2" ht="12.75">
      <c r="B2" s="13"/>
    </row>
    <row r="3" spans="1:2" ht="12.75">
      <c r="A3" s="360" t="s">
        <v>9</v>
      </c>
      <c r="B3" s="361" t="s">
        <v>10</v>
      </c>
    </row>
    <row r="4" spans="1:2" ht="12.75">
      <c r="A4" s="360" t="s">
        <v>11</v>
      </c>
      <c r="B4" s="361" t="s">
        <v>12</v>
      </c>
    </row>
    <row r="5" spans="1:2" ht="12.75">
      <c r="A5" s="362" t="s">
        <v>13</v>
      </c>
      <c r="B5" s="361" t="s">
        <v>14</v>
      </c>
    </row>
    <row r="6" spans="1:2" ht="27.75" customHeight="1">
      <c r="A6" s="362" t="s">
        <v>15</v>
      </c>
      <c r="B6" s="361" t="s">
        <v>16</v>
      </c>
    </row>
    <row r="7" spans="1:2" ht="12.75">
      <c r="A7" s="362" t="s">
        <v>17</v>
      </c>
      <c r="B7" s="361" t="s">
        <v>18</v>
      </c>
    </row>
    <row r="8" spans="1:2" ht="29.25" customHeight="1">
      <c r="A8" s="362" t="s">
        <v>19</v>
      </c>
      <c r="B8" s="361" t="s">
        <v>20</v>
      </c>
    </row>
    <row r="9" spans="1:2" ht="12.75">
      <c r="A9" s="360" t="s">
        <v>21</v>
      </c>
      <c r="B9" s="363" t="s">
        <v>22</v>
      </c>
    </row>
    <row r="10" spans="1:2" ht="14.25" customHeight="1">
      <c r="A10" s="362" t="s">
        <v>23</v>
      </c>
      <c r="B10" s="363" t="s">
        <v>24</v>
      </c>
    </row>
    <row r="11" spans="1:2" ht="12.75">
      <c r="A11" s="360" t="s">
        <v>25</v>
      </c>
      <c r="B11" s="363" t="s">
        <v>26</v>
      </c>
    </row>
    <row r="12" spans="1:2" ht="12.75">
      <c r="A12" s="360" t="s">
        <v>27</v>
      </c>
      <c r="B12" s="363" t="s">
        <v>28</v>
      </c>
    </row>
    <row r="13" spans="1:2" ht="12.75">
      <c r="A13" s="360" t="s">
        <v>29</v>
      </c>
      <c r="B13" s="363" t="s">
        <v>30</v>
      </c>
    </row>
    <row r="14" spans="1:2" ht="12.75">
      <c r="A14" s="360" t="s">
        <v>31</v>
      </c>
      <c r="B14" s="363" t="s">
        <v>269</v>
      </c>
    </row>
    <row r="15" spans="1:2" ht="12.75">
      <c r="A15" s="360" t="s">
        <v>38</v>
      </c>
      <c r="B15" s="363" t="s">
        <v>32</v>
      </c>
    </row>
    <row r="16" spans="1:2" ht="12.75">
      <c r="A16" s="362" t="s">
        <v>257</v>
      </c>
      <c r="B16" s="363" t="s">
        <v>33</v>
      </c>
    </row>
    <row r="17" spans="1:2" ht="12.75">
      <c r="A17" s="362" t="s">
        <v>40</v>
      </c>
      <c r="B17" s="363" t="s">
        <v>34</v>
      </c>
    </row>
    <row r="18" spans="1:2" ht="12.75">
      <c r="A18" s="362" t="s">
        <v>42</v>
      </c>
      <c r="B18" s="363" t="s">
        <v>35</v>
      </c>
    </row>
    <row r="19" spans="1:2" ht="12.75">
      <c r="A19" s="362" t="s">
        <v>44</v>
      </c>
      <c r="B19" s="363" t="s">
        <v>36</v>
      </c>
    </row>
    <row r="20" spans="1:2" ht="12.75">
      <c r="A20" s="362" t="s">
        <v>46</v>
      </c>
      <c r="B20" s="363" t="s">
        <v>37</v>
      </c>
    </row>
    <row r="21" spans="1:2" ht="12.75">
      <c r="A21" s="362" t="s">
        <v>272</v>
      </c>
      <c r="B21" s="363" t="s">
        <v>273</v>
      </c>
    </row>
    <row r="22" spans="1:2" ht="12.75">
      <c r="A22" s="360" t="s">
        <v>52</v>
      </c>
      <c r="B22" s="363" t="s">
        <v>274</v>
      </c>
    </row>
    <row r="23" spans="1:2" ht="12.75">
      <c r="A23" s="362" t="s">
        <v>258</v>
      </c>
      <c r="B23" s="363" t="s">
        <v>39</v>
      </c>
    </row>
    <row r="24" spans="1:2" ht="12.75" customHeight="1">
      <c r="A24" s="362" t="s">
        <v>259</v>
      </c>
      <c r="B24" s="381" t="s">
        <v>41</v>
      </c>
    </row>
    <row r="25" spans="1:2" ht="12.75">
      <c r="A25" s="362" t="s">
        <v>260</v>
      </c>
      <c r="B25" s="381" t="s">
        <v>43</v>
      </c>
    </row>
    <row r="26" spans="1:2" ht="12.75">
      <c r="A26" s="362" t="s">
        <v>261</v>
      </c>
      <c r="B26" s="381" t="s">
        <v>45</v>
      </c>
    </row>
    <row r="27" spans="1:2" ht="12.75">
      <c r="A27" s="362" t="s">
        <v>262</v>
      </c>
      <c r="B27" s="381" t="s">
        <v>47</v>
      </c>
    </row>
    <row r="28" spans="1:2" ht="12.75">
      <c r="A28" s="362" t="s">
        <v>263</v>
      </c>
      <c r="B28" s="381" t="s">
        <v>48</v>
      </c>
    </row>
    <row r="29" spans="1:2" ht="12.75">
      <c r="A29" s="362" t="s">
        <v>264</v>
      </c>
      <c r="B29" s="381" t="s">
        <v>49</v>
      </c>
    </row>
    <row r="30" spans="1:2" ht="12.75">
      <c r="A30" s="362" t="s">
        <v>265</v>
      </c>
      <c r="B30" s="381" t="s">
        <v>50</v>
      </c>
    </row>
    <row r="31" spans="1:2" ht="12.75">
      <c r="A31" s="362" t="s">
        <v>266</v>
      </c>
      <c r="B31" s="381" t="s">
        <v>51</v>
      </c>
    </row>
    <row r="32" spans="1:2" ht="12.75">
      <c r="A32" s="360" t="s">
        <v>54</v>
      </c>
      <c r="B32" s="381" t="s">
        <v>53</v>
      </c>
    </row>
    <row r="33" spans="1:2" ht="12.75">
      <c r="A33" s="360" t="s">
        <v>56</v>
      </c>
      <c r="B33" s="381" t="s">
        <v>55</v>
      </c>
    </row>
    <row r="34" spans="1:2" ht="12.75">
      <c r="A34" s="360" t="s">
        <v>58</v>
      </c>
      <c r="B34" s="381" t="s">
        <v>270</v>
      </c>
    </row>
    <row r="35" spans="1:2" ht="12.75">
      <c r="A35" s="360" t="s">
        <v>60</v>
      </c>
      <c r="B35" s="381" t="s">
        <v>57</v>
      </c>
    </row>
    <row r="36" spans="1:2" ht="12.75">
      <c r="A36" s="360" t="s">
        <v>61</v>
      </c>
      <c r="B36" s="381" t="s">
        <v>59</v>
      </c>
    </row>
    <row r="37" spans="1:2" ht="12.75">
      <c r="A37" s="360" t="s">
        <v>268</v>
      </c>
      <c r="B37" s="381" t="s">
        <v>124</v>
      </c>
    </row>
    <row r="38" spans="1:2" ht="12.75">
      <c r="A38" s="360" t="s">
        <v>267</v>
      </c>
      <c r="B38" s="381" t="s">
        <v>125</v>
      </c>
    </row>
  </sheetData>
  <sheetProtection/>
  <hyperlinks>
    <hyperlink ref="B2" location="'1.'!A1" display="Шаруашылықтың барлық санаттарындағы мал шаруашылығы дамуының негізгі көрсеткіштері"/>
    <hyperlink ref="B3" location="'1.'!A1" display="Шаруашылықтың барлық санаттарындағы мал шаруашылығы дамуының негізгі көрсеткіштері"/>
    <hyperlink ref="B4" location="'2.1'!A1" display="Мал мен құстың шаруашылықта сойылғаны немесе союға өткізілгені"/>
    <hyperlink ref="B5" location="'2.1'!A1" display="Мал мен құстың шаруашылықта сойылғаны немесе союға өткізілгені (тірідей салмақта)"/>
    <hyperlink ref="B7" location="'2.3'!A1" display="Мал мен құстың шаруашылықта сойылғаны немесе союға өткізілгені (сойыс салмақта)"/>
    <hyperlink ref="B8" location="'2.4'!A1" display="Шаруашылықтың барлық санаттары бойынша мал мен құстың шаруашылықта сойылғаны немесе союға өткізілгені (сойыс салмақта)"/>
    <hyperlink ref="B9" location="'3'!A1" display="Сауылған сиыр сүтi"/>
    <hyperlink ref="B10" location="'3.1'!A1" display="Шикі сиыр сүтінің тауарлық өндіріс көлемі"/>
    <hyperlink ref="B11" location="'4'!A1" display="Алынған тауық жұмыртқалары"/>
    <hyperlink ref="B12" location="'5'!A1" display="Алынған ірі терілер"/>
    <hyperlink ref="B13" location="'6'!A1" display="Алынған ұсақ терілер"/>
    <hyperlink ref="B14" location="'7'!A1" display="Қойдан қырқылған жүн"/>
    <hyperlink ref="B15" location="'8'!A1" display="Ауыл шаруашылығы кәсіпорындарымен өткізілген мал шаруашылығы өнімдері "/>
    <hyperlink ref="B16" location="'8'!A1" display="Мал мен құстың барлық түрлерінің тірідей салмақта союға өткізілгені"/>
    <hyperlink ref="B17" location="'8'!A1" display="Өткізілген сиыр сүтi"/>
    <hyperlink ref="B6" location="'2.2'!A1" display="Шаруашылықтың барлық санаттары бойынша мал мен құстың шаруашылықта сойылғаны немес союға өткізілгені (тірідей салмақта)"/>
    <hyperlink ref="B18" location="'8'!A1" display="Өткізілген тауық жұмыртқалары"/>
    <hyperlink ref="B19" location="'8'!A1" display="Өткізілген ірі терілер "/>
    <hyperlink ref="B20" location="'8'!A1" display="Өткізілген ұсақ терілер"/>
    <hyperlink ref="B21" location="'8'!A1" display="Өткізілген қой жүні"/>
    <hyperlink ref="B22" location="'9'!A1" display="2023 жылғы 1 қаңтардағы жағдай бойынша мал мен құстың саны "/>
    <hyperlink ref="B23" location="'9'!A1" display="Ірі қара мал"/>
    <hyperlink ref="B24" location="'9'!A1" display="олардан сиыр "/>
    <hyperlink ref="B25" location="'9'!A1" display="Өнімділік бағыты бойынша ірі қара малдың саны  "/>
    <hyperlink ref="B26" location="'9'!A1" display="Қой"/>
    <hyperlink ref="B27" location="'9'!A1" display="Ешкі"/>
    <hyperlink ref="B28" location="'9'!A1" display="Шошқа"/>
    <hyperlink ref="B29" location="'9'!A1" display="Жылқы"/>
    <hyperlink ref="B30" location="'9'!A1" display="Түйе"/>
    <hyperlink ref="B31" location="'9'!A1" display="Құс"/>
    <hyperlink ref="B32" location="'10'!A1" display="Бір сауылатын сиырға келетін орташа сүт сауымы "/>
    <hyperlink ref="B33" location="'11'!A1" display="Бір жұмыртқалайтын тауыққа келетін орташа жұмыртқа шығымы"/>
    <hyperlink ref="B34" location="'12'!A1" display="Бір қойдан қырқылған жүннің орташа шығымы"/>
    <hyperlink ref="B35" location="'13'!A1" display="Ауыл шаруашылығы малдарынан алынған төл"/>
    <hyperlink ref="B36" location="'14'!A1" display="Малдың өлім-жітімі"/>
    <hyperlink ref="B37" location="'15'!A1" display="1 қаңтардағы жағдайы бойынша ауыл шаруашылығы кәсіпорындарындағы мал азығының қолда бары"/>
    <hyperlink ref="B38" location="'16'!A1" display="2023 жылғы 1 қаңтардағы жағдай бойынша ауыл шаруашылығы кәсіпорындарындағы мал азығы түрлерінің қолда бары"/>
  </hyperlinks>
  <printOptions/>
  <pageMargins left="0.7874015748031497" right="0.3937007874015748" top="0.3937007874015748" bottom="0.3937007874015748" header="0" footer="0"/>
  <pageSetup horizontalDpi="600" verticalDpi="600" orientation="landscape" paperSize="9" scale="98" r:id="rId1"/>
  <headerFooter>
    <oddFooter>&amp;R&amp;"+,полужирный"&amp;8&amp;P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zoomScaleSheetLayoutView="75" workbookViewId="0" topLeftCell="A1">
      <selection activeCell="N15" sqref="N15:O15"/>
    </sheetView>
  </sheetViews>
  <sheetFormatPr defaultColWidth="9.00390625" defaultRowHeight="12.75"/>
  <cols>
    <col min="1" max="1" width="23.125" style="14" customWidth="1"/>
    <col min="2" max="2" width="11.25390625" style="14" customWidth="1"/>
    <col min="3" max="3" width="11.75390625" style="14" customWidth="1"/>
    <col min="4" max="4" width="10.125" style="14" customWidth="1"/>
    <col min="5" max="6" width="10.875" style="14" customWidth="1"/>
    <col min="7" max="7" width="8.875" style="14" customWidth="1"/>
    <col min="8" max="9" width="9.875" style="14" customWidth="1"/>
    <col min="10" max="10" width="9.375" style="14" customWidth="1"/>
    <col min="11" max="11" width="11.125" style="14" customWidth="1"/>
    <col min="12" max="12" width="10.125" style="14" customWidth="1"/>
    <col min="13" max="13" width="9.375" style="14" customWidth="1"/>
    <col min="14" max="16384" width="9.125" style="14" customWidth="1"/>
  </cols>
  <sheetData>
    <row r="1" spans="1:13" ht="32.25" customHeight="1">
      <c r="A1" s="388" t="s">
        <v>148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</row>
    <row r="2" spans="1:13" ht="1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27" customHeight="1">
      <c r="A3" s="389"/>
      <c r="B3" s="390" t="s">
        <v>154</v>
      </c>
      <c r="C3" s="390"/>
      <c r="D3" s="390"/>
      <c r="E3" s="390" t="s">
        <v>155</v>
      </c>
      <c r="F3" s="390"/>
      <c r="G3" s="391"/>
      <c r="H3" s="391"/>
      <c r="I3" s="391"/>
      <c r="J3" s="391"/>
      <c r="K3" s="391"/>
      <c r="L3" s="391"/>
      <c r="M3" s="392"/>
    </row>
    <row r="4" spans="1:13" ht="47.25" customHeight="1">
      <c r="A4" s="389"/>
      <c r="B4" s="390"/>
      <c r="C4" s="390"/>
      <c r="D4" s="390"/>
      <c r="E4" s="390" t="s">
        <v>156</v>
      </c>
      <c r="F4" s="390"/>
      <c r="G4" s="390"/>
      <c r="H4" s="390" t="s">
        <v>157</v>
      </c>
      <c r="I4" s="390"/>
      <c r="J4" s="390"/>
      <c r="K4" s="390" t="s">
        <v>158</v>
      </c>
      <c r="L4" s="390"/>
      <c r="M4" s="393"/>
    </row>
    <row r="5" spans="1:13" ht="72" customHeight="1">
      <c r="A5" s="389"/>
      <c r="B5" s="353" t="s">
        <v>159</v>
      </c>
      <c r="C5" s="353" t="s">
        <v>160</v>
      </c>
      <c r="D5" s="353" t="s">
        <v>161</v>
      </c>
      <c r="E5" s="353" t="s">
        <v>159</v>
      </c>
      <c r="F5" s="353" t="s">
        <v>160</v>
      </c>
      <c r="G5" s="353" t="s">
        <v>161</v>
      </c>
      <c r="H5" s="353" t="s">
        <v>159</v>
      </c>
      <c r="I5" s="353" t="s">
        <v>160</v>
      </c>
      <c r="J5" s="353" t="s">
        <v>161</v>
      </c>
      <c r="K5" s="353" t="s">
        <v>159</v>
      </c>
      <c r="L5" s="353" t="s">
        <v>160</v>
      </c>
      <c r="M5" s="35" t="s">
        <v>161</v>
      </c>
    </row>
    <row r="6" spans="1:13" ht="26.25" customHeight="1">
      <c r="A6" s="386" t="s">
        <v>162</v>
      </c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</row>
    <row r="7" spans="1:13" ht="45.75" customHeight="1">
      <c r="A7" s="304" t="s">
        <v>62</v>
      </c>
      <c r="B7" s="305">
        <f>E7+H7+K7</f>
        <v>2170952.41</v>
      </c>
      <c r="C7" s="305">
        <f aca="true" t="shared" si="0" ref="B7:C12">F7+I7+L7</f>
        <v>2161948.17</v>
      </c>
      <c r="D7" s="305">
        <f aca="true" t="shared" si="1" ref="D7:D12">B7/C7*100</f>
        <v>100.41648732032277</v>
      </c>
      <c r="E7" s="16">
        <f>'2.1'!E7</f>
        <v>541881.2399999999</v>
      </c>
      <c r="F7" s="17">
        <f>'2.1'!F7</f>
        <v>548970.6599999999</v>
      </c>
      <c r="G7" s="305">
        <f aca="true" t="shared" si="2" ref="G7:G13">E7/F7*100</f>
        <v>98.70859765073783</v>
      </c>
      <c r="H7" s="16">
        <f>'2.1'!H7</f>
        <v>468515.57000000007</v>
      </c>
      <c r="I7" s="17">
        <f>'2.1'!I7</f>
        <v>452353.11000000004</v>
      </c>
      <c r="J7" s="305">
        <f aca="true" t="shared" si="3" ref="J7:J13">H7/I7*100</f>
        <v>103.57297421918908</v>
      </c>
      <c r="K7" s="16">
        <f>'2.1'!K7</f>
        <v>1160555.6</v>
      </c>
      <c r="L7" s="17">
        <f>'2.1'!L7</f>
        <v>1160624.4</v>
      </c>
      <c r="M7" s="305">
        <f aca="true" t="shared" si="4" ref="M7:M13">K7/L7*100</f>
        <v>99.99407215633241</v>
      </c>
    </row>
    <row r="8" spans="1:13" ht="46.5" customHeight="1">
      <c r="A8" s="306" t="s">
        <v>63</v>
      </c>
      <c r="B8" s="307">
        <f>E8+H8+K8</f>
        <v>1245318.5100000002</v>
      </c>
      <c r="C8" s="307">
        <f t="shared" si="0"/>
        <v>1230954.98</v>
      </c>
      <c r="D8" s="307">
        <f t="shared" si="1"/>
        <v>101.16686070842333</v>
      </c>
      <c r="E8" s="16">
        <f>'2.3'!E6</f>
        <v>390463.29999999993</v>
      </c>
      <c r="F8" s="16">
        <f>'2.3'!F6</f>
        <v>383749.93999999994</v>
      </c>
      <c r="G8" s="307">
        <f t="shared" si="2"/>
        <v>101.74941004551037</v>
      </c>
      <c r="H8" s="307">
        <f>'2.3'!H6</f>
        <v>243664.01</v>
      </c>
      <c r="I8" s="18">
        <f>'2.3'!I6</f>
        <v>234844.94</v>
      </c>
      <c r="J8" s="307">
        <f t="shared" si="3"/>
        <v>103.75527358605214</v>
      </c>
      <c r="K8" s="307">
        <f>'2.3'!K6</f>
        <v>611191.2000000002</v>
      </c>
      <c r="L8" s="18">
        <f>'2.3'!L6</f>
        <v>612360.1000000001</v>
      </c>
      <c r="M8" s="307">
        <f t="shared" si="4"/>
        <v>99.80911558411466</v>
      </c>
    </row>
    <row r="9" spans="1:15" ht="16.5" customHeight="1">
      <c r="A9" s="306" t="s">
        <v>64</v>
      </c>
      <c r="B9" s="307">
        <f t="shared" si="0"/>
        <v>6320045.200000001</v>
      </c>
      <c r="C9" s="307">
        <f t="shared" si="0"/>
        <v>6198842.300000001</v>
      </c>
      <c r="D9" s="307">
        <f t="shared" si="1"/>
        <v>101.95525057961228</v>
      </c>
      <c r="E9" s="307">
        <f>3!E6</f>
        <v>522831</v>
      </c>
      <c r="F9" s="18">
        <f>3!F6</f>
        <v>508367.9</v>
      </c>
      <c r="G9" s="307">
        <f t="shared" si="2"/>
        <v>102.8450065395553</v>
      </c>
      <c r="H9" s="307">
        <f>3!H6</f>
        <v>1366588.9000000001</v>
      </c>
      <c r="I9" s="18">
        <f>3!I6</f>
        <v>1291438.6000000003</v>
      </c>
      <c r="J9" s="307">
        <f t="shared" si="3"/>
        <v>105.81911520996816</v>
      </c>
      <c r="K9" s="307">
        <f>3!K6</f>
        <v>4430625.300000001</v>
      </c>
      <c r="L9" s="18">
        <f>3!L6</f>
        <v>4399035.800000001</v>
      </c>
      <c r="M9" s="307">
        <f t="shared" si="4"/>
        <v>100.71810054376007</v>
      </c>
      <c r="O9" s="19"/>
    </row>
    <row r="10" spans="1:13" ht="16.5" customHeight="1">
      <c r="A10" s="306" t="s">
        <v>65</v>
      </c>
      <c r="B10" s="307">
        <f t="shared" si="0"/>
        <v>5027085.6</v>
      </c>
      <c r="C10" s="307">
        <f t="shared" si="0"/>
        <v>4814669.4</v>
      </c>
      <c r="D10" s="307">
        <f t="shared" si="1"/>
        <v>104.41185432171105</v>
      </c>
      <c r="E10" s="307">
        <f>4!E6</f>
        <v>3765239.0999999996</v>
      </c>
      <c r="F10" s="307">
        <f>4!F6</f>
        <v>3534587</v>
      </c>
      <c r="G10" s="307">
        <f t="shared" si="2"/>
        <v>106.5255742750143</v>
      </c>
      <c r="H10" s="307">
        <f>4!H6</f>
        <v>24609.199999999993</v>
      </c>
      <c r="I10" s="307">
        <f>4!I6</f>
        <v>27935.1</v>
      </c>
      <c r="J10" s="307">
        <f t="shared" si="3"/>
        <v>88.09418974694916</v>
      </c>
      <c r="K10" s="307">
        <f>4!K6</f>
        <v>1237237.3</v>
      </c>
      <c r="L10" s="307">
        <f>4!L6</f>
        <v>1252147.3</v>
      </c>
      <c r="M10" s="307">
        <f t="shared" si="4"/>
        <v>98.80924552566619</v>
      </c>
    </row>
    <row r="11" spans="1:13" ht="16.5" customHeight="1">
      <c r="A11" s="304" t="s">
        <v>66</v>
      </c>
      <c r="B11" s="308">
        <f>E11+H11+K11</f>
        <v>3437955</v>
      </c>
      <c r="C11" s="308">
        <f t="shared" si="0"/>
        <v>3453258</v>
      </c>
      <c r="D11" s="307">
        <f t="shared" si="1"/>
        <v>99.5568532672624</v>
      </c>
      <c r="E11" s="20">
        <f>5!E6</f>
        <v>230657</v>
      </c>
      <c r="F11" s="20">
        <f>5!F6</f>
        <v>278895</v>
      </c>
      <c r="G11" s="307">
        <f t="shared" si="2"/>
        <v>82.70388497463202</v>
      </c>
      <c r="H11" s="20">
        <f>5!H6</f>
        <v>941593</v>
      </c>
      <c r="I11" s="20">
        <f>5!I6</f>
        <v>914077</v>
      </c>
      <c r="J11" s="307">
        <f t="shared" si="3"/>
        <v>103.01024968356059</v>
      </c>
      <c r="K11" s="20">
        <f>5!K6</f>
        <v>2265705</v>
      </c>
      <c r="L11" s="20">
        <f>5!L6</f>
        <v>2260286</v>
      </c>
      <c r="M11" s="307">
        <f t="shared" si="4"/>
        <v>100.2397484212175</v>
      </c>
    </row>
    <row r="12" spans="1:13" ht="16.5" customHeight="1">
      <c r="A12" s="304" t="s">
        <v>67</v>
      </c>
      <c r="B12" s="309">
        <f t="shared" si="0"/>
        <v>7937063</v>
      </c>
      <c r="C12" s="309">
        <f t="shared" si="0"/>
        <v>8050204</v>
      </c>
      <c r="D12" s="305">
        <f t="shared" si="1"/>
        <v>98.59455735531671</v>
      </c>
      <c r="E12" s="21">
        <f>6!E6</f>
        <v>111228</v>
      </c>
      <c r="F12" s="21">
        <f>6!F6</f>
        <v>140232</v>
      </c>
      <c r="G12" s="307">
        <f t="shared" si="2"/>
        <v>79.31713161047406</v>
      </c>
      <c r="H12" s="21">
        <f>6!H6</f>
        <v>2274822</v>
      </c>
      <c r="I12" s="21">
        <f>6!I6</f>
        <v>2276053</v>
      </c>
      <c r="J12" s="305">
        <f t="shared" si="3"/>
        <v>99.94591514345228</v>
      </c>
      <c r="K12" s="21">
        <f>6!K6</f>
        <v>5551013</v>
      </c>
      <c r="L12" s="21">
        <f>6!L6</f>
        <v>5633919</v>
      </c>
      <c r="M12" s="305">
        <f t="shared" si="4"/>
        <v>98.52844884706366</v>
      </c>
    </row>
    <row r="13" spans="1:13" ht="16.5" customHeight="1">
      <c r="A13" s="304" t="s">
        <v>122</v>
      </c>
      <c r="B13" s="305">
        <f>E13+H13+K13</f>
        <v>40585</v>
      </c>
      <c r="C13" s="305">
        <f>F13+I13+L13</f>
        <v>40269.6</v>
      </c>
      <c r="D13" s="305">
        <f>B13/C13*100</f>
        <v>100.78322108985438</v>
      </c>
      <c r="E13" s="305">
        <f>7!E7</f>
        <v>1781.6</v>
      </c>
      <c r="F13" s="305">
        <f>7!F7</f>
        <v>1626.3</v>
      </c>
      <c r="G13" s="305">
        <f t="shared" si="2"/>
        <v>109.54928365000308</v>
      </c>
      <c r="H13" s="305">
        <f>7!H7</f>
        <v>16753.600000000002</v>
      </c>
      <c r="I13" s="305">
        <f>7!I7</f>
        <v>16340.5</v>
      </c>
      <c r="J13" s="305">
        <f t="shared" si="3"/>
        <v>102.52807441632754</v>
      </c>
      <c r="K13" s="305">
        <f>7!K7</f>
        <v>22049.800000000003</v>
      </c>
      <c r="L13" s="305">
        <f>7!L7</f>
        <v>22302.8</v>
      </c>
      <c r="M13" s="305">
        <f t="shared" si="4"/>
        <v>98.86561328622416</v>
      </c>
    </row>
    <row r="14" spans="1:13" s="22" customFormat="1" ht="20.25" customHeight="1">
      <c r="A14" s="387" t="s">
        <v>163</v>
      </c>
      <c r="B14" s="387"/>
      <c r="C14" s="387"/>
      <c r="D14" s="387"/>
      <c r="E14" s="387"/>
      <c r="F14" s="387"/>
      <c r="G14" s="387"/>
      <c r="H14" s="387"/>
      <c r="I14" s="387"/>
      <c r="J14" s="387"/>
      <c r="K14" s="387"/>
      <c r="L14" s="387"/>
      <c r="M14" s="387"/>
    </row>
    <row r="15" spans="1:13" ht="12.75" customHeight="1">
      <c r="A15" s="23" t="s">
        <v>39</v>
      </c>
      <c r="B15" s="21">
        <f aca="true" t="shared" si="5" ref="B15:C22">E15+H15+K15</f>
        <v>8395031</v>
      </c>
      <c r="C15" s="21">
        <f t="shared" si="5"/>
        <v>8192415</v>
      </c>
      <c r="D15" s="24">
        <f aca="true" t="shared" si="6" ref="D15:D21">B15/C15*100</f>
        <v>102.47321455272957</v>
      </c>
      <c r="E15" s="21">
        <f>9!E7</f>
        <v>806354</v>
      </c>
      <c r="F15" s="21">
        <f>9!F7</f>
        <v>771699</v>
      </c>
      <c r="G15" s="24">
        <f aca="true" t="shared" si="7" ref="G15:G22">E15/F15*100</f>
        <v>104.49074056076269</v>
      </c>
      <c r="H15" s="21">
        <f>9!H7</f>
        <v>3372473</v>
      </c>
      <c r="I15" s="21">
        <f>9!I7</f>
        <v>3132523</v>
      </c>
      <c r="J15" s="24">
        <f aca="true" t="shared" si="8" ref="J15:J22">H15/I15*100</f>
        <v>107.65995971936997</v>
      </c>
      <c r="K15" s="21">
        <f>9!K7</f>
        <v>4216204</v>
      </c>
      <c r="L15" s="21">
        <f>9!L7</f>
        <v>4288193</v>
      </c>
      <c r="M15" s="24">
        <f aca="true" t="shared" si="9" ref="M15:M22">K15/L15*100</f>
        <v>98.32122761265643</v>
      </c>
    </row>
    <row r="16" spans="1:13" ht="12.75" customHeight="1">
      <c r="A16" s="310" t="s">
        <v>68</v>
      </c>
      <c r="B16" s="21">
        <f>E16+H16+K16</f>
        <v>4501585</v>
      </c>
      <c r="C16" s="21">
        <f t="shared" si="5"/>
        <v>4235659</v>
      </c>
      <c r="D16" s="24">
        <f>B16/C16*100</f>
        <v>106.27826744315347</v>
      </c>
      <c r="E16" s="309">
        <f>9!E34</f>
        <v>310173</v>
      </c>
      <c r="F16" s="309">
        <f>9!F34</f>
        <v>300371</v>
      </c>
      <c r="G16" s="24">
        <f>E16/F16*100</f>
        <v>103.26329772181735</v>
      </c>
      <c r="H16" s="309">
        <f>9!H34</f>
        <v>1889316</v>
      </c>
      <c r="I16" s="309">
        <f>9!I34</f>
        <v>1757215</v>
      </c>
      <c r="J16" s="24">
        <f t="shared" si="8"/>
        <v>107.51763443858606</v>
      </c>
      <c r="K16" s="309">
        <f>9!K34</f>
        <v>2302096</v>
      </c>
      <c r="L16" s="309">
        <f>9!L34</f>
        <v>2178073</v>
      </c>
      <c r="M16" s="24">
        <f t="shared" si="9"/>
        <v>105.69416176592796</v>
      </c>
    </row>
    <row r="17" spans="1:13" ht="12.75" customHeight="1">
      <c r="A17" s="23" t="s">
        <v>45</v>
      </c>
      <c r="B17" s="21">
        <f t="shared" si="5"/>
        <v>19014009</v>
      </c>
      <c r="C17" s="21">
        <f t="shared" si="5"/>
        <v>18595263</v>
      </c>
      <c r="D17" s="24">
        <f t="shared" si="6"/>
        <v>102.25189608772945</v>
      </c>
      <c r="E17" s="20">
        <f>9!E119</f>
        <v>1149411</v>
      </c>
      <c r="F17" s="20">
        <f>9!F119</f>
        <v>1055211</v>
      </c>
      <c r="G17" s="24">
        <f t="shared" si="7"/>
        <v>108.9271245277011</v>
      </c>
      <c r="H17" s="20">
        <f>9!H119</f>
        <v>8962460</v>
      </c>
      <c r="I17" s="20">
        <f>9!I119</f>
        <v>8131891</v>
      </c>
      <c r="J17" s="24">
        <f t="shared" si="8"/>
        <v>110.2137251962674</v>
      </c>
      <c r="K17" s="20">
        <f>9!K119</f>
        <v>8902138</v>
      </c>
      <c r="L17" s="20">
        <f>9!L119</f>
        <v>9408161</v>
      </c>
      <c r="M17" s="24">
        <f t="shared" si="9"/>
        <v>94.62144621036991</v>
      </c>
    </row>
    <row r="18" spans="1:13" ht="13.5" customHeight="1">
      <c r="A18" s="23" t="s">
        <v>47</v>
      </c>
      <c r="B18" s="21">
        <f>E18+H18+K18</f>
        <v>2262676</v>
      </c>
      <c r="C18" s="21">
        <f t="shared" si="5"/>
        <v>2281513</v>
      </c>
      <c r="D18" s="24">
        <f t="shared" si="6"/>
        <v>99.17436367883944</v>
      </c>
      <c r="E18" s="20">
        <f>9!E147</f>
        <v>22772</v>
      </c>
      <c r="F18" s="20">
        <f>9!F147</f>
        <v>22357</v>
      </c>
      <c r="G18" s="24">
        <f t="shared" si="7"/>
        <v>101.85624189291944</v>
      </c>
      <c r="H18" s="20">
        <f>9!H147</f>
        <v>745559</v>
      </c>
      <c r="I18" s="20">
        <f>9!I147</f>
        <v>713973</v>
      </c>
      <c r="J18" s="24">
        <f t="shared" si="8"/>
        <v>104.42397681705052</v>
      </c>
      <c r="K18" s="20">
        <f>9!K147</f>
        <v>1494345</v>
      </c>
      <c r="L18" s="20">
        <f>9!L147</f>
        <v>1545183</v>
      </c>
      <c r="M18" s="24">
        <f t="shared" si="9"/>
        <v>96.70990426376682</v>
      </c>
    </row>
    <row r="19" spans="1:13" ht="13.5" customHeight="1">
      <c r="A19" s="23" t="s">
        <v>48</v>
      </c>
      <c r="B19" s="21">
        <f t="shared" si="5"/>
        <v>706519</v>
      </c>
      <c r="C19" s="21">
        <f t="shared" si="5"/>
        <v>776117</v>
      </c>
      <c r="D19" s="24">
        <f t="shared" si="6"/>
        <v>91.03253761997225</v>
      </c>
      <c r="E19" s="20">
        <f>9!E175</f>
        <v>229659</v>
      </c>
      <c r="F19" s="20">
        <f>9!F175</f>
        <v>259385</v>
      </c>
      <c r="G19" s="24">
        <f t="shared" si="7"/>
        <v>88.53981533242093</v>
      </c>
      <c r="H19" s="20">
        <f>9!H175</f>
        <v>68603</v>
      </c>
      <c r="I19" s="20">
        <f>9!I175</f>
        <v>81743</v>
      </c>
      <c r="J19" s="24">
        <f t="shared" si="8"/>
        <v>83.92522907160246</v>
      </c>
      <c r="K19" s="20">
        <f>9!K175</f>
        <v>408257</v>
      </c>
      <c r="L19" s="20">
        <f>9!L175</f>
        <v>434989</v>
      </c>
      <c r="M19" s="24">
        <f t="shared" si="9"/>
        <v>93.85455724167737</v>
      </c>
    </row>
    <row r="20" spans="1:13" ht="12" customHeight="1">
      <c r="A20" s="23" t="s">
        <v>49</v>
      </c>
      <c r="B20" s="21">
        <f t="shared" si="5"/>
        <v>3759468</v>
      </c>
      <c r="C20" s="21">
        <f t="shared" si="5"/>
        <v>3489777</v>
      </c>
      <c r="D20" s="24">
        <f t="shared" si="6"/>
        <v>107.72802961335353</v>
      </c>
      <c r="E20" s="20">
        <f>9!E202</f>
        <v>269713</v>
      </c>
      <c r="F20" s="20">
        <f>9!F202</f>
        <v>230570</v>
      </c>
      <c r="G20" s="24">
        <f t="shared" si="7"/>
        <v>116.97662315132065</v>
      </c>
      <c r="H20" s="20">
        <f>9!H202</f>
        <v>1905866</v>
      </c>
      <c r="I20" s="20">
        <f>9!I202</f>
        <v>1719175</v>
      </c>
      <c r="J20" s="24">
        <f t="shared" si="8"/>
        <v>110.85933660040426</v>
      </c>
      <c r="K20" s="20">
        <f>9!K202</f>
        <v>1583889</v>
      </c>
      <c r="L20" s="20">
        <f>9!L202</f>
        <v>1540032</v>
      </c>
      <c r="M20" s="24">
        <f t="shared" si="9"/>
        <v>102.84779796783442</v>
      </c>
    </row>
    <row r="21" spans="1:13" s="28" customFormat="1" ht="12">
      <c r="A21" s="25" t="s">
        <v>50</v>
      </c>
      <c r="B21" s="26">
        <f t="shared" si="5"/>
        <v>254595</v>
      </c>
      <c r="C21" s="26">
        <f t="shared" si="5"/>
        <v>243365</v>
      </c>
      <c r="D21" s="27">
        <f t="shared" si="6"/>
        <v>104.61446798019436</v>
      </c>
      <c r="E21" s="20">
        <f>9!E230</f>
        <v>16978</v>
      </c>
      <c r="F21" s="20">
        <f>9!F230</f>
        <v>17032</v>
      </c>
      <c r="G21" s="27">
        <f t="shared" si="7"/>
        <v>99.68294974166275</v>
      </c>
      <c r="H21" s="20">
        <f>9!H230</f>
        <v>111786</v>
      </c>
      <c r="I21" s="20">
        <f>9!I230</f>
        <v>104588</v>
      </c>
      <c r="J21" s="27">
        <f t="shared" si="8"/>
        <v>106.882242704708</v>
      </c>
      <c r="K21" s="20">
        <f>9!K230</f>
        <v>125831</v>
      </c>
      <c r="L21" s="20">
        <f>9!L230</f>
        <v>121745</v>
      </c>
      <c r="M21" s="27">
        <f t="shared" si="9"/>
        <v>103.35619532629676</v>
      </c>
    </row>
    <row r="22" spans="1:13" ht="12">
      <c r="A22" s="311" t="s">
        <v>51</v>
      </c>
      <c r="B22" s="29">
        <f t="shared" si="5"/>
        <v>49563295</v>
      </c>
      <c r="C22" s="29">
        <f>F22+I22+L22</f>
        <v>47770236</v>
      </c>
      <c r="D22" s="30">
        <f>B22/C22*100</f>
        <v>103.75350668144073</v>
      </c>
      <c r="E22" s="29">
        <f>9!E256</f>
        <v>37153432</v>
      </c>
      <c r="F22" s="29">
        <f>9!F256</f>
        <v>35125190</v>
      </c>
      <c r="G22" s="30">
        <f t="shared" si="7"/>
        <v>105.77432321362532</v>
      </c>
      <c r="H22" s="29">
        <f>9!H256</f>
        <v>552553</v>
      </c>
      <c r="I22" s="29">
        <f>9!I256</f>
        <v>588921</v>
      </c>
      <c r="J22" s="30">
        <f t="shared" si="8"/>
        <v>93.82463861876211</v>
      </c>
      <c r="K22" s="29">
        <f>9!K256</f>
        <v>11857310</v>
      </c>
      <c r="L22" s="29">
        <f>9!L256</f>
        <v>12056125</v>
      </c>
      <c r="M22" s="30">
        <f t="shared" si="9"/>
        <v>98.35092121224689</v>
      </c>
    </row>
  </sheetData>
  <sheetProtection/>
  <mergeCells count="9">
    <mergeCell ref="A6:M6"/>
    <mergeCell ref="A14:M14"/>
    <mergeCell ref="A1:M1"/>
    <mergeCell ref="A3:A5"/>
    <mergeCell ref="B3:D4"/>
    <mergeCell ref="E3:M3"/>
    <mergeCell ref="E4:G4"/>
    <mergeCell ref="H4:J4"/>
    <mergeCell ref="K4:M4"/>
  </mergeCells>
  <printOptions/>
  <pageMargins left="0.2362204724409449" right="0.15748031496062992" top="0.4330708661417323" bottom="0.07874015748031496" header="0.15748031496062992" footer="0"/>
  <pageSetup firstPageNumber="4" useFirstPageNumber="1" horizontalDpi="300" verticalDpi="300" orientation="landscape" paperSize="9" scale="87" r:id="rId1"/>
  <headerFooter alignWithMargins="0">
    <oddFooter>&amp;R&amp;"-,полужирный"&amp;8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A1">
      <selection activeCell="P7" sqref="P7"/>
    </sheetView>
  </sheetViews>
  <sheetFormatPr defaultColWidth="9.00390625" defaultRowHeight="12.75"/>
  <cols>
    <col min="1" max="1" width="22.875" style="31" customWidth="1"/>
    <col min="2" max="2" width="10.25390625" style="31" customWidth="1"/>
    <col min="3" max="3" width="9.875" style="31" customWidth="1"/>
    <col min="4" max="5" width="9.125" style="31" customWidth="1"/>
    <col min="6" max="6" width="10.00390625" style="31" customWidth="1"/>
    <col min="7" max="8" width="9.125" style="31" customWidth="1"/>
    <col min="9" max="9" width="9.375" style="31" customWidth="1"/>
    <col min="10" max="10" width="9.125" style="31" customWidth="1"/>
    <col min="11" max="12" width="10.75390625" style="31" customWidth="1"/>
    <col min="13" max="13" width="9.125" style="31" customWidth="1"/>
    <col min="14" max="14" width="8.125" style="31" customWidth="1"/>
    <col min="15" max="15" width="10.25390625" style="31" customWidth="1"/>
    <col min="16" max="16" width="10.875" style="31" customWidth="1"/>
    <col min="17" max="23" width="9.125" style="31" customWidth="1"/>
    <col min="24" max="24" width="10.25390625" style="31" customWidth="1"/>
    <col min="25" max="26" width="11.00390625" style="31" customWidth="1"/>
    <col min="27" max="16384" width="9.125" style="31" customWidth="1"/>
  </cols>
  <sheetData>
    <row r="1" spans="1:13" ht="34.5" customHeight="1">
      <c r="A1" s="394" t="s">
        <v>164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</row>
    <row r="2" spans="1:13" ht="32.25" customHeight="1">
      <c r="A2" s="395" t="s">
        <v>165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</row>
    <row r="3" spans="2:13" ht="12.75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3" t="s">
        <v>69</v>
      </c>
    </row>
    <row r="4" spans="1:13" ht="24" customHeight="1">
      <c r="A4" s="396"/>
      <c r="B4" s="390" t="s">
        <v>154</v>
      </c>
      <c r="C4" s="390"/>
      <c r="D4" s="390"/>
      <c r="E4" s="390" t="s">
        <v>155</v>
      </c>
      <c r="F4" s="390"/>
      <c r="G4" s="391"/>
      <c r="H4" s="391"/>
      <c r="I4" s="391"/>
      <c r="J4" s="391"/>
      <c r="K4" s="391"/>
      <c r="L4" s="391"/>
      <c r="M4" s="392"/>
    </row>
    <row r="5" spans="1:13" ht="47.25" customHeight="1">
      <c r="A5" s="397"/>
      <c r="B5" s="390"/>
      <c r="C5" s="390"/>
      <c r="D5" s="390"/>
      <c r="E5" s="390" t="s">
        <v>156</v>
      </c>
      <c r="F5" s="390"/>
      <c r="G5" s="390"/>
      <c r="H5" s="390" t="s">
        <v>157</v>
      </c>
      <c r="I5" s="390"/>
      <c r="J5" s="390"/>
      <c r="K5" s="390" t="s">
        <v>158</v>
      </c>
      <c r="L5" s="390"/>
      <c r="M5" s="393"/>
    </row>
    <row r="6" spans="1:15" ht="71.25" customHeight="1">
      <c r="A6" s="397"/>
      <c r="B6" s="353" t="s">
        <v>159</v>
      </c>
      <c r="C6" s="353" t="s">
        <v>160</v>
      </c>
      <c r="D6" s="353" t="s">
        <v>161</v>
      </c>
      <c r="E6" s="353" t="s">
        <v>159</v>
      </c>
      <c r="F6" s="353" t="s">
        <v>160</v>
      </c>
      <c r="G6" s="353" t="s">
        <v>161</v>
      </c>
      <c r="H6" s="353" t="s">
        <v>159</v>
      </c>
      <c r="I6" s="353" t="s">
        <v>160</v>
      </c>
      <c r="J6" s="353" t="s">
        <v>161</v>
      </c>
      <c r="K6" s="353" t="s">
        <v>159</v>
      </c>
      <c r="L6" s="353" t="s">
        <v>160</v>
      </c>
      <c r="M6" s="35" t="s">
        <v>161</v>
      </c>
      <c r="N6" s="36"/>
      <c r="O6" s="37"/>
    </row>
    <row r="7" spans="1:26" s="199" customFormat="1" ht="12.75" customHeight="1">
      <c r="A7" s="38" t="s">
        <v>70</v>
      </c>
      <c r="B7" s="39">
        <f>E7+H7+K7</f>
        <v>2170952.41</v>
      </c>
      <c r="C7" s="39">
        <f>F7+I7+L7</f>
        <v>2161948.17</v>
      </c>
      <c r="D7" s="39">
        <f>B7/C7%</f>
        <v>100.41648732032277</v>
      </c>
      <c r="E7" s="39">
        <f>SUM(E8:E27)</f>
        <v>541881.2399999999</v>
      </c>
      <c r="F7" s="39">
        <f>SUM(F8:F27)</f>
        <v>548970.6599999999</v>
      </c>
      <c r="G7" s="39">
        <f>E7/F7%</f>
        <v>98.70859765073783</v>
      </c>
      <c r="H7" s="39">
        <f>SUM(H8:H27)</f>
        <v>468515.57000000007</v>
      </c>
      <c r="I7" s="39">
        <f>SUM(I8:I27)</f>
        <v>452353.11000000004</v>
      </c>
      <c r="J7" s="39">
        <f>H7/I7%</f>
        <v>103.57297421918909</v>
      </c>
      <c r="K7" s="39">
        <f>SUM(K8:K27)</f>
        <v>1160555.6</v>
      </c>
      <c r="L7" s="39">
        <f>SUM(L8:L27)</f>
        <v>1160624.4</v>
      </c>
      <c r="M7" s="39">
        <f>K7/L7%</f>
        <v>99.99407215633242</v>
      </c>
      <c r="O7" s="62"/>
      <c r="P7" s="62"/>
      <c r="Q7" s="63"/>
      <c r="R7" s="62"/>
      <c r="S7" s="62"/>
      <c r="T7" s="63"/>
      <c r="U7" s="62"/>
      <c r="V7" s="62"/>
      <c r="W7" s="63"/>
      <c r="X7" s="62"/>
      <c r="Y7" s="62"/>
      <c r="Z7" s="63"/>
    </row>
    <row r="8" spans="1:26" s="199" customFormat="1" ht="12.75" customHeight="1">
      <c r="A8" s="200" t="s">
        <v>113</v>
      </c>
      <c r="B8" s="39">
        <f aca="true" t="shared" si="0" ref="B8:C27">E8+H8+K8</f>
        <v>181941.72</v>
      </c>
      <c r="C8" s="39">
        <f t="shared" si="0"/>
        <v>173029.479</v>
      </c>
      <c r="D8" s="39">
        <f aca="true" t="shared" si="1" ref="D8:D27">B8/C8%</f>
        <v>105.15070671859331</v>
      </c>
      <c r="E8" s="41">
        <v>23547.08</v>
      </c>
      <c r="F8" s="41">
        <v>18258.586</v>
      </c>
      <c r="G8" s="39">
        <f aca="true" t="shared" si="2" ref="G8:G27">E8/F8%</f>
        <v>128.9644225461928</v>
      </c>
      <c r="H8" s="41">
        <v>85793.54</v>
      </c>
      <c r="I8" s="41">
        <v>83705.79800000001</v>
      </c>
      <c r="J8" s="39">
        <f aca="true" t="shared" si="3" ref="J8:J27">H8/I8%</f>
        <v>102.49414263991603</v>
      </c>
      <c r="K8" s="41">
        <v>72601.1</v>
      </c>
      <c r="L8" s="41">
        <v>71065.09499999999</v>
      </c>
      <c r="M8" s="39">
        <f aca="true" t="shared" si="4" ref="M8:M27">K8/L8%</f>
        <v>102.16140568024291</v>
      </c>
      <c r="O8" s="62"/>
      <c r="P8" s="62"/>
      <c r="Q8" s="63"/>
      <c r="R8" s="62"/>
      <c r="S8" s="62"/>
      <c r="T8" s="63"/>
      <c r="U8" s="62"/>
      <c r="V8" s="62"/>
      <c r="W8" s="63"/>
      <c r="X8" s="62"/>
      <c r="Y8" s="62"/>
      <c r="Z8" s="63"/>
    </row>
    <row r="9" spans="1:26" s="199" customFormat="1" ht="12.75" customHeight="1">
      <c r="A9" s="40" t="s">
        <v>71</v>
      </c>
      <c r="B9" s="39">
        <f t="shared" si="0"/>
        <v>190002.08999999997</v>
      </c>
      <c r="C9" s="39">
        <f t="shared" si="0"/>
        <v>187993.33000000002</v>
      </c>
      <c r="D9" s="39">
        <f t="shared" si="1"/>
        <v>101.06852727168562</v>
      </c>
      <c r="E9" s="41">
        <v>122524.79</v>
      </c>
      <c r="F9" s="41">
        <v>120339.73000000001</v>
      </c>
      <c r="G9" s="39">
        <f t="shared" si="2"/>
        <v>101.81574281411466</v>
      </c>
      <c r="H9" s="41">
        <v>8696.6</v>
      </c>
      <c r="I9" s="41">
        <v>8726.5</v>
      </c>
      <c r="J9" s="39">
        <f t="shared" si="3"/>
        <v>99.65736549590329</v>
      </c>
      <c r="K9" s="41">
        <v>58780.7</v>
      </c>
      <c r="L9" s="41">
        <v>58927.09999999999</v>
      </c>
      <c r="M9" s="39">
        <f t="shared" si="4"/>
        <v>99.75155743282802</v>
      </c>
      <c r="O9" s="62"/>
      <c r="P9" s="62"/>
      <c r="Q9" s="63"/>
      <c r="R9" s="62"/>
      <c r="S9" s="62"/>
      <c r="T9" s="63"/>
      <c r="U9" s="62"/>
      <c r="V9" s="62"/>
      <c r="W9" s="63"/>
      <c r="X9" s="62"/>
      <c r="Y9" s="62"/>
      <c r="Z9" s="63"/>
    </row>
    <row r="10" spans="1:26" s="199" customFormat="1" ht="12.75" customHeight="1">
      <c r="A10" s="40" t="s">
        <v>72</v>
      </c>
      <c r="B10" s="39">
        <f t="shared" si="0"/>
        <v>146759</v>
      </c>
      <c r="C10" s="39">
        <f t="shared" si="0"/>
        <v>160106.60000000015</v>
      </c>
      <c r="D10" s="39">
        <f t="shared" si="1"/>
        <v>91.66330432349437</v>
      </c>
      <c r="E10" s="41">
        <v>21765.7</v>
      </c>
      <c r="F10" s="41">
        <v>38300.50000000016</v>
      </c>
      <c r="G10" s="39">
        <f t="shared" si="2"/>
        <v>56.82876202660516</v>
      </c>
      <c r="H10" s="41">
        <v>27320.2</v>
      </c>
      <c r="I10" s="41">
        <v>26369.2</v>
      </c>
      <c r="J10" s="39">
        <f t="shared" si="3"/>
        <v>103.60648028760826</v>
      </c>
      <c r="K10" s="41">
        <v>97673.1</v>
      </c>
      <c r="L10" s="41">
        <v>95436.9</v>
      </c>
      <c r="M10" s="39">
        <f t="shared" si="4"/>
        <v>102.34311885654293</v>
      </c>
      <c r="O10" s="62"/>
      <c r="P10" s="62"/>
      <c r="Q10" s="63"/>
      <c r="R10" s="62"/>
      <c r="S10" s="62"/>
      <c r="T10" s="63"/>
      <c r="U10" s="62"/>
      <c r="V10" s="62"/>
      <c r="W10" s="63"/>
      <c r="X10" s="62"/>
      <c r="Y10" s="62"/>
      <c r="Z10" s="63"/>
    </row>
    <row r="11" spans="1:26" s="199" customFormat="1" ht="12.75" customHeight="1">
      <c r="A11" s="40" t="s">
        <v>73</v>
      </c>
      <c r="B11" s="39">
        <f t="shared" si="0"/>
        <v>281418.75</v>
      </c>
      <c r="C11" s="39">
        <f t="shared" si="0"/>
        <v>277371.43000000005</v>
      </c>
      <c r="D11" s="39">
        <f t="shared" si="1"/>
        <v>101.4591697493862</v>
      </c>
      <c r="E11" s="41">
        <v>118988.75</v>
      </c>
      <c r="F11" s="41">
        <v>116181.93000000001</v>
      </c>
      <c r="G11" s="39">
        <f t="shared" si="2"/>
        <v>102.4158834338524</v>
      </c>
      <c r="H11" s="41">
        <v>62159.8</v>
      </c>
      <c r="I11" s="41">
        <v>61097.9</v>
      </c>
      <c r="J11" s="39">
        <f t="shared" si="3"/>
        <v>101.73803027599966</v>
      </c>
      <c r="K11" s="41">
        <v>100270.2</v>
      </c>
      <c r="L11" s="41">
        <v>100091.6</v>
      </c>
      <c r="M11" s="39">
        <f t="shared" si="4"/>
        <v>100.17843655211826</v>
      </c>
      <c r="O11" s="62"/>
      <c r="P11" s="62"/>
      <c r="Q11" s="63"/>
      <c r="R11" s="62"/>
      <c r="S11" s="62"/>
      <c r="T11" s="63"/>
      <c r="U11" s="62"/>
      <c r="V11" s="62"/>
      <c r="W11" s="63"/>
      <c r="X11" s="62"/>
      <c r="Y11" s="62"/>
      <c r="Z11" s="63"/>
    </row>
    <row r="12" spans="1:26" s="199" customFormat="1" ht="12.75" customHeight="1">
      <c r="A12" s="40" t="s">
        <v>74</v>
      </c>
      <c r="B12" s="39">
        <f t="shared" si="0"/>
        <v>59261.93</v>
      </c>
      <c r="C12" s="39">
        <f t="shared" si="0"/>
        <v>57482.58</v>
      </c>
      <c r="D12" s="39">
        <f t="shared" si="1"/>
        <v>103.09545952878244</v>
      </c>
      <c r="E12" s="41">
        <v>437.43</v>
      </c>
      <c r="F12" s="41">
        <v>532.48</v>
      </c>
      <c r="G12" s="39">
        <f t="shared" si="2"/>
        <v>82.14956430288463</v>
      </c>
      <c r="H12" s="41">
        <v>15862.9</v>
      </c>
      <c r="I12" s="41">
        <v>15036</v>
      </c>
      <c r="J12" s="39">
        <f t="shared" si="3"/>
        <v>105.49946794360201</v>
      </c>
      <c r="K12" s="41">
        <v>42961.6</v>
      </c>
      <c r="L12" s="41">
        <v>41914.1</v>
      </c>
      <c r="M12" s="39">
        <f t="shared" si="4"/>
        <v>102.49915899422868</v>
      </c>
      <c r="O12" s="62"/>
      <c r="P12" s="62"/>
      <c r="Q12" s="63"/>
      <c r="R12" s="62"/>
      <c r="S12" s="62"/>
      <c r="T12" s="63"/>
      <c r="U12" s="62"/>
      <c r="V12" s="62"/>
      <c r="W12" s="63"/>
      <c r="X12" s="62"/>
      <c r="Y12" s="62"/>
      <c r="Z12" s="63"/>
    </row>
    <row r="13" spans="1:26" s="199" customFormat="1" ht="12.75" customHeight="1">
      <c r="A13" s="40" t="s">
        <v>75</v>
      </c>
      <c r="B13" s="39">
        <f t="shared" si="0"/>
        <v>104237.86</v>
      </c>
      <c r="C13" s="39">
        <f t="shared" si="0"/>
        <v>101668.53</v>
      </c>
      <c r="D13" s="39">
        <f t="shared" si="1"/>
        <v>102.52716351854404</v>
      </c>
      <c r="E13" s="41">
        <v>18116.76</v>
      </c>
      <c r="F13" s="41">
        <v>17337.53</v>
      </c>
      <c r="G13" s="39">
        <f t="shared" si="2"/>
        <v>104.49446951209313</v>
      </c>
      <c r="H13" s="41">
        <v>39245.9</v>
      </c>
      <c r="I13" s="41">
        <v>37666.200000000004</v>
      </c>
      <c r="J13" s="39">
        <f t="shared" si="3"/>
        <v>104.19394576569975</v>
      </c>
      <c r="K13" s="41">
        <v>46875.2</v>
      </c>
      <c r="L13" s="41">
        <v>46664.799999999996</v>
      </c>
      <c r="M13" s="39">
        <f t="shared" si="4"/>
        <v>100.45087517786426</v>
      </c>
      <c r="O13" s="62"/>
      <c r="P13" s="62"/>
      <c r="Q13" s="63"/>
      <c r="R13" s="62"/>
      <c r="S13" s="62"/>
      <c r="T13" s="63"/>
      <c r="U13" s="62"/>
      <c r="V13" s="62"/>
      <c r="W13" s="63"/>
      <c r="X13" s="62"/>
      <c r="Y13" s="62"/>
      <c r="Z13" s="63"/>
    </row>
    <row r="14" spans="1:26" s="199" customFormat="1" ht="12.75" customHeight="1">
      <c r="A14" s="40" t="s">
        <v>76</v>
      </c>
      <c r="B14" s="39">
        <f t="shared" si="0"/>
        <v>145393.16999999998</v>
      </c>
      <c r="C14" s="39">
        <f t="shared" si="0"/>
        <v>149162.59</v>
      </c>
      <c r="D14" s="39">
        <f t="shared" si="1"/>
        <v>97.47294546172736</v>
      </c>
      <c r="E14" s="41">
        <v>21729.69</v>
      </c>
      <c r="F14" s="41">
        <v>28596.46</v>
      </c>
      <c r="G14" s="39">
        <f t="shared" si="2"/>
        <v>75.98734248924517</v>
      </c>
      <c r="H14" s="41">
        <v>42051.68</v>
      </c>
      <c r="I14" s="41">
        <v>40858.130000000005</v>
      </c>
      <c r="J14" s="39">
        <f t="shared" si="3"/>
        <v>102.92120564499646</v>
      </c>
      <c r="K14" s="41">
        <v>81611.8</v>
      </c>
      <c r="L14" s="41">
        <v>79708</v>
      </c>
      <c r="M14" s="39">
        <f t="shared" si="4"/>
        <v>102.3884679078637</v>
      </c>
      <c r="O14" s="62"/>
      <c r="P14" s="62"/>
      <c r="Q14" s="63"/>
      <c r="R14" s="62"/>
      <c r="S14" s="62"/>
      <c r="T14" s="63"/>
      <c r="U14" s="62"/>
      <c r="V14" s="62"/>
      <c r="W14" s="63"/>
      <c r="X14" s="62"/>
      <c r="Y14" s="62"/>
      <c r="Z14" s="63"/>
    </row>
    <row r="15" spans="1:26" s="199" customFormat="1" ht="12.75" customHeight="1">
      <c r="A15" s="40" t="s">
        <v>114</v>
      </c>
      <c r="B15" s="39">
        <f t="shared" si="0"/>
        <v>126210.88999999998</v>
      </c>
      <c r="C15" s="39">
        <f t="shared" si="0"/>
        <v>123118.49000000002</v>
      </c>
      <c r="D15" s="39">
        <f t="shared" si="1"/>
        <v>102.51172671139807</v>
      </c>
      <c r="E15" s="41">
        <v>4471.61</v>
      </c>
      <c r="F15" s="41">
        <v>3635.269999999994</v>
      </c>
      <c r="G15" s="39">
        <f t="shared" si="2"/>
        <v>123.00626913544268</v>
      </c>
      <c r="H15" s="41">
        <v>41997.88</v>
      </c>
      <c r="I15" s="41">
        <v>40297.32000000001</v>
      </c>
      <c r="J15" s="39">
        <f t="shared" si="3"/>
        <v>104.22003249843908</v>
      </c>
      <c r="K15" s="41">
        <v>79741.4</v>
      </c>
      <c r="L15" s="41">
        <v>79185.90000000001</v>
      </c>
      <c r="M15" s="39">
        <f t="shared" si="4"/>
        <v>100.70151377959964</v>
      </c>
      <c r="O15" s="62"/>
      <c r="P15" s="62"/>
      <c r="Q15" s="63"/>
      <c r="R15" s="62"/>
      <c r="S15" s="62"/>
      <c r="T15" s="63"/>
      <c r="U15" s="62"/>
      <c r="V15" s="62"/>
      <c r="W15" s="63"/>
      <c r="X15" s="62"/>
      <c r="Y15" s="62"/>
      <c r="Z15" s="63"/>
    </row>
    <row r="16" spans="1:26" s="199" customFormat="1" ht="12.75" customHeight="1">
      <c r="A16" s="40" t="s">
        <v>77</v>
      </c>
      <c r="B16" s="39">
        <f t="shared" si="0"/>
        <v>121306.29999999999</v>
      </c>
      <c r="C16" s="39">
        <f t="shared" si="0"/>
        <v>121245.82</v>
      </c>
      <c r="D16" s="39">
        <f t="shared" si="1"/>
        <v>100.04988213201905</v>
      </c>
      <c r="E16" s="41">
        <v>22320.2</v>
      </c>
      <c r="F16" s="41">
        <v>24836.420000000006</v>
      </c>
      <c r="G16" s="39">
        <f t="shared" si="2"/>
        <v>89.86882972666751</v>
      </c>
      <c r="H16" s="41">
        <v>33840.5</v>
      </c>
      <c r="I16" s="41">
        <v>31603.2</v>
      </c>
      <c r="J16" s="39">
        <f t="shared" si="3"/>
        <v>107.07934639530174</v>
      </c>
      <c r="K16" s="41">
        <v>65145.6</v>
      </c>
      <c r="L16" s="41">
        <v>64806.2</v>
      </c>
      <c r="M16" s="39">
        <f t="shared" si="4"/>
        <v>100.52371532353385</v>
      </c>
      <c r="O16" s="62"/>
      <c r="P16" s="62"/>
      <c r="Q16" s="63"/>
      <c r="R16" s="62"/>
      <c r="S16" s="62"/>
      <c r="T16" s="63"/>
      <c r="U16" s="62"/>
      <c r="V16" s="62"/>
      <c r="W16" s="63"/>
      <c r="X16" s="62"/>
      <c r="Y16" s="62"/>
      <c r="Z16" s="63"/>
    </row>
    <row r="17" spans="1:26" s="199" customFormat="1" ht="12.75" customHeight="1">
      <c r="A17" s="40" t="s">
        <v>78</v>
      </c>
      <c r="B17" s="39">
        <f t="shared" si="0"/>
        <v>90918.81</v>
      </c>
      <c r="C17" s="39">
        <f t="shared" si="0"/>
        <v>108677.37000000001</v>
      </c>
      <c r="D17" s="39">
        <f t="shared" si="1"/>
        <v>83.65937637246833</v>
      </c>
      <c r="E17" s="41">
        <v>30417.71</v>
      </c>
      <c r="F17" s="41">
        <v>35880.47</v>
      </c>
      <c r="G17" s="39">
        <f t="shared" si="2"/>
        <v>84.77511582206141</v>
      </c>
      <c r="H17" s="41">
        <v>5060.9</v>
      </c>
      <c r="I17" s="41">
        <v>4773.499999999999</v>
      </c>
      <c r="J17" s="39">
        <f t="shared" si="3"/>
        <v>106.02073949931916</v>
      </c>
      <c r="K17" s="41">
        <v>55440.2</v>
      </c>
      <c r="L17" s="41">
        <v>68023.40000000001</v>
      </c>
      <c r="M17" s="39">
        <f t="shared" si="4"/>
        <v>81.50165972297768</v>
      </c>
      <c r="O17" s="62"/>
      <c r="P17" s="62"/>
      <c r="Q17" s="63"/>
      <c r="R17" s="62"/>
      <c r="S17" s="62"/>
      <c r="T17" s="63"/>
      <c r="U17" s="62"/>
      <c r="V17" s="62"/>
      <c r="W17" s="63"/>
      <c r="X17" s="62"/>
      <c r="Y17" s="62"/>
      <c r="Z17" s="63"/>
    </row>
    <row r="18" spans="1:26" s="199" customFormat="1" ht="12.75" customHeight="1">
      <c r="A18" s="40" t="s">
        <v>79</v>
      </c>
      <c r="B18" s="39">
        <f t="shared" si="0"/>
        <v>40574.560000000005</v>
      </c>
      <c r="C18" s="39">
        <f t="shared" si="0"/>
        <v>39426.72</v>
      </c>
      <c r="D18" s="39">
        <f t="shared" si="1"/>
        <v>102.911325111498</v>
      </c>
      <c r="E18" s="41">
        <v>1587.16</v>
      </c>
      <c r="F18" s="41">
        <v>1451.52</v>
      </c>
      <c r="G18" s="39">
        <f t="shared" si="2"/>
        <v>109.34468694885362</v>
      </c>
      <c r="H18" s="41">
        <v>6118.1</v>
      </c>
      <c r="I18" s="41">
        <v>5784.000000000001</v>
      </c>
      <c r="J18" s="39">
        <f t="shared" si="3"/>
        <v>105.77627939142461</v>
      </c>
      <c r="K18" s="41">
        <v>32869.3</v>
      </c>
      <c r="L18" s="41">
        <v>32191.2</v>
      </c>
      <c r="M18" s="39">
        <f t="shared" si="4"/>
        <v>102.1064763040831</v>
      </c>
      <c r="O18" s="62"/>
      <c r="P18" s="62"/>
      <c r="Q18" s="63"/>
      <c r="R18" s="62"/>
      <c r="S18" s="62"/>
      <c r="T18" s="63"/>
      <c r="U18" s="62"/>
      <c r="V18" s="62"/>
      <c r="W18" s="63"/>
      <c r="X18" s="62"/>
      <c r="Y18" s="62"/>
      <c r="Z18" s="63"/>
    </row>
    <row r="19" spans="1:26" s="199" customFormat="1" ht="12.75" customHeight="1">
      <c r="A19" s="40" t="s">
        <v>80</v>
      </c>
      <c r="B19" s="39">
        <f t="shared" si="0"/>
        <v>18565.46</v>
      </c>
      <c r="C19" s="39">
        <f t="shared" si="0"/>
        <v>14736.960000000001</v>
      </c>
      <c r="D19" s="39">
        <f t="shared" si="1"/>
        <v>125.97889931166263</v>
      </c>
      <c r="E19" s="41">
        <v>7104.56</v>
      </c>
      <c r="F19" s="41">
        <v>3363.1600000000003</v>
      </c>
      <c r="G19" s="39" t="s">
        <v>121</v>
      </c>
      <c r="H19" s="41">
        <v>3188.4</v>
      </c>
      <c r="I19" s="41">
        <v>3145.7</v>
      </c>
      <c r="J19" s="39">
        <f t="shared" si="3"/>
        <v>101.35740852592428</v>
      </c>
      <c r="K19" s="41">
        <v>8272.5</v>
      </c>
      <c r="L19" s="41">
        <v>8228.1</v>
      </c>
      <c r="M19" s="39">
        <f t="shared" si="4"/>
        <v>100.53961424873299</v>
      </c>
      <c r="O19" s="62"/>
      <c r="P19" s="62"/>
      <c r="Q19" s="63"/>
      <c r="R19" s="62"/>
      <c r="S19" s="62"/>
      <c r="T19" s="63"/>
      <c r="U19" s="62"/>
      <c r="V19" s="62"/>
      <c r="W19" s="63"/>
      <c r="X19" s="62"/>
      <c r="Y19" s="62"/>
      <c r="Z19" s="63"/>
    </row>
    <row r="20" spans="1:26" s="199" customFormat="1" ht="12.75" customHeight="1">
      <c r="A20" s="40" t="s">
        <v>81</v>
      </c>
      <c r="B20" s="39">
        <f t="shared" si="0"/>
        <v>108745.09</v>
      </c>
      <c r="C20" s="39">
        <f t="shared" si="0"/>
        <v>105150.94</v>
      </c>
      <c r="D20" s="39">
        <f t="shared" si="1"/>
        <v>103.41808641938913</v>
      </c>
      <c r="E20" s="41">
        <v>34580.33</v>
      </c>
      <c r="F20" s="41">
        <v>31946.739999999998</v>
      </c>
      <c r="G20" s="39">
        <f t="shared" si="2"/>
        <v>108.24368934044601</v>
      </c>
      <c r="H20" s="41">
        <v>26502.46</v>
      </c>
      <c r="I20" s="41">
        <v>25841.2</v>
      </c>
      <c r="J20" s="39">
        <f t="shared" si="3"/>
        <v>102.55893689147561</v>
      </c>
      <c r="K20" s="41">
        <v>47662.3</v>
      </c>
      <c r="L20" s="41">
        <v>47363</v>
      </c>
      <c r="M20" s="39">
        <f t="shared" si="4"/>
        <v>100.63192787619028</v>
      </c>
      <c r="O20" s="62"/>
      <c r="P20" s="62"/>
      <c r="Q20" s="63"/>
      <c r="R20" s="62"/>
      <c r="S20" s="62"/>
      <c r="T20" s="63"/>
      <c r="U20" s="62"/>
      <c r="V20" s="62"/>
      <c r="W20" s="63"/>
      <c r="X20" s="62"/>
      <c r="Y20" s="62"/>
      <c r="Z20" s="63"/>
    </row>
    <row r="21" spans="1:26" s="199" customFormat="1" ht="12.75" customHeight="1">
      <c r="A21" s="40" t="s">
        <v>82</v>
      </c>
      <c r="B21" s="39">
        <f t="shared" si="0"/>
        <v>110719.76000000001</v>
      </c>
      <c r="C21" s="39">
        <f t="shared" si="0"/>
        <v>105547.76000000001</v>
      </c>
      <c r="D21" s="39">
        <f t="shared" si="1"/>
        <v>104.90015136275748</v>
      </c>
      <c r="E21" s="41">
        <v>21073.07</v>
      </c>
      <c r="F21" s="41">
        <v>16080.66</v>
      </c>
      <c r="G21" s="39">
        <f t="shared" si="2"/>
        <v>131.04605159240975</v>
      </c>
      <c r="H21" s="41">
        <v>9453.09</v>
      </c>
      <c r="I21" s="41">
        <v>9332</v>
      </c>
      <c r="J21" s="39">
        <f t="shared" si="3"/>
        <v>101.29757822546078</v>
      </c>
      <c r="K21" s="41">
        <v>80193.6</v>
      </c>
      <c r="L21" s="41">
        <v>80135.1</v>
      </c>
      <c r="M21" s="39">
        <f t="shared" si="4"/>
        <v>100.07300171834814</v>
      </c>
      <c r="O21" s="62"/>
      <c r="P21" s="62"/>
      <c r="Q21" s="63"/>
      <c r="R21" s="62"/>
      <c r="S21" s="62"/>
      <c r="T21" s="63"/>
      <c r="U21" s="62"/>
      <c r="V21" s="62"/>
      <c r="W21" s="63"/>
      <c r="X21" s="62"/>
      <c r="Y21" s="62"/>
      <c r="Z21" s="63"/>
    </row>
    <row r="22" spans="1:26" s="199" customFormat="1" ht="12.75" customHeight="1">
      <c r="A22" s="40" t="s">
        <v>83</v>
      </c>
      <c r="B22" s="39">
        <f>E22+H22+K22</f>
        <v>247094.44</v>
      </c>
      <c r="C22" s="39">
        <f t="shared" si="0"/>
        <v>249963.57000000004</v>
      </c>
      <c r="D22" s="39">
        <f t="shared" si="1"/>
        <v>98.8521807397774</v>
      </c>
      <c r="E22" s="41">
        <v>36327.94</v>
      </c>
      <c r="F22" s="41">
        <v>40867.37</v>
      </c>
      <c r="G22" s="39">
        <f t="shared" si="2"/>
        <v>88.89228741658687</v>
      </c>
      <c r="H22" s="41">
        <v>11940.7</v>
      </c>
      <c r="I22" s="41">
        <v>11705.199999999999</v>
      </c>
      <c r="J22" s="39">
        <f t="shared" si="3"/>
        <v>102.01192632334349</v>
      </c>
      <c r="K22" s="41">
        <v>198825.8</v>
      </c>
      <c r="L22" s="41">
        <v>197391.00000000003</v>
      </c>
      <c r="M22" s="39">
        <f t="shared" si="4"/>
        <v>100.72688217801215</v>
      </c>
      <c r="O22" s="62"/>
      <c r="P22" s="62"/>
      <c r="Q22" s="63"/>
      <c r="R22" s="62"/>
      <c r="S22" s="62"/>
      <c r="T22" s="63"/>
      <c r="U22" s="62"/>
      <c r="V22" s="62"/>
      <c r="W22" s="63"/>
      <c r="X22" s="62"/>
      <c r="Y22" s="62"/>
      <c r="Z22" s="63"/>
    </row>
    <row r="23" spans="1:26" s="199" customFormat="1" ht="12.75" customHeight="1">
      <c r="A23" s="200" t="s">
        <v>115</v>
      </c>
      <c r="B23" s="39">
        <f t="shared" si="0"/>
        <v>35472.25</v>
      </c>
      <c r="C23" s="39">
        <f t="shared" si="0"/>
        <v>35717.82000000001</v>
      </c>
      <c r="D23" s="39">
        <f t="shared" si="1"/>
        <v>99.31247203776712</v>
      </c>
      <c r="E23" s="41">
        <v>392.55</v>
      </c>
      <c r="F23" s="41">
        <v>1676.0199999999982</v>
      </c>
      <c r="G23" s="39">
        <f t="shared" si="2"/>
        <v>23.421558215295786</v>
      </c>
      <c r="H23" s="41">
        <v>17595.6</v>
      </c>
      <c r="I23" s="41">
        <v>16779.300000000007</v>
      </c>
      <c r="J23" s="39">
        <f t="shared" si="3"/>
        <v>104.8649228513704</v>
      </c>
      <c r="K23" s="41">
        <v>17484.1</v>
      </c>
      <c r="L23" s="41">
        <v>17262.500000000007</v>
      </c>
      <c r="M23" s="39">
        <f t="shared" si="4"/>
        <v>101.28370745836345</v>
      </c>
      <c r="O23" s="62"/>
      <c r="P23" s="62"/>
      <c r="Q23" s="63"/>
      <c r="R23" s="62"/>
      <c r="S23" s="62"/>
      <c r="T23" s="63"/>
      <c r="U23" s="62"/>
      <c r="V23" s="62"/>
      <c r="W23" s="63"/>
      <c r="X23" s="62"/>
      <c r="Y23" s="62"/>
      <c r="Z23" s="63"/>
    </row>
    <row r="24" spans="1:26" s="199" customFormat="1" ht="12.75" customHeight="1">
      <c r="A24" s="40" t="s">
        <v>84</v>
      </c>
      <c r="B24" s="39">
        <f t="shared" si="0"/>
        <v>153222.15</v>
      </c>
      <c r="C24" s="39">
        <f t="shared" si="0"/>
        <v>135870.34099999984</v>
      </c>
      <c r="D24" s="39">
        <f t="shared" si="1"/>
        <v>112.77085850546307</v>
      </c>
      <c r="E24" s="41">
        <v>54218.03</v>
      </c>
      <c r="F24" s="41">
        <v>40713.07399999984</v>
      </c>
      <c r="G24" s="39">
        <f t="shared" si="2"/>
        <v>133.1710545855619</v>
      </c>
      <c r="H24" s="41">
        <v>30482.920000000002</v>
      </c>
      <c r="I24" s="41">
        <v>28567.862</v>
      </c>
      <c r="J24" s="39">
        <f>H24/I24%</f>
        <v>106.70353980287359</v>
      </c>
      <c r="K24" s="41">
        <v>68521.2</v>
      </c>
      <c r="L24" s="41">
        <v>66589.40499999998</v>
      </c>
      <c r="M24" s="39">
        <f t="shared" si="4"/>
        <v>102.90105460470778</v>
      </c>
      <c r="O24" s="62"/>
      <c r="P24" s="62"/>
      <c r="Q24" s="63"/>
      <c r="R24" s="62"/>
      <c r="S24" s="62"/>
      <c r="T24" s="63"/>
      <c r="U24" s="62"/>
      <c r="V24" s="62"/>
      <c r="W24" s="63"/>
      <c r="X24" s="62"/>
      <c r="Y24" s="62"/>
      <c r="Z24" s="63"/>
    </row>
    <row r="25" spans="1:26" s="199" customFormat="1" ht="12.75" customHeight="1">
      <c r="A25" s="40" t="s">
        <v>116</v>
      </c>
      <c r="B25" s="39">
        <f>E25+K25</f>
        <v>108.94999999999999</v>
      </c>
      <c r="C25" s="39">
        <f t="shared" si="0"/>
        <v>117.89</v>
      </c>
      <c r="D25" s="39">
        <f t="shared" si="1"/>
        <v>92.41665959793026</v>
      </c>
      <c r="E25" s="41">
        <v>10.35</v>
      </c>
      <c r="F25" s="41">
        <v>11.69</v>
      </c>
      <c r="G25" s="39">
        <f t="shared" si="2"/>
        <v>88.53721129170232</v>
      </c>
      <c r="H25" s="41" t="s">
        <v>85</v>
      </c>
      <c r="I25" s="41">
        <v>8</v>
      </c>
      <c r="J25" s="39" t="s">
        <v>85</v>
      </c>
      <c r="K25" s="41">
        <v>98.6</v>
      </c>
      <c r="L25" s="41">
        <v>98.2</v>
      </c>
      <c r="M25" s="39">
        <f t="shared" si="4"/>
        <v>100.40733197556008</v>
      </c>
      <c r="O25" s="62"/>
      <c r="P25" s="62"/>
      <c r="Q25" s="63"/>
      <c r="R25" s="62"/>
      <c r="S25" s="62"/>
      <c r="T25" s="63"/>
      <c r="U25" s="64"/>
      <c r="V25" s="62"/>
      <c r="W25" s="64"/>
      <c r="X25" s="62"/>
      <c r="Y25" s="62"/>
      <c r="Z25" s="63"/>
    </row>
    <row r="26" spans="1:26" s="199" customFormat="1" ht="12.75" customHeight="1">
      <c r="A26" s="40" t="s">
        <v>86</v>
      </c>
      <c r="B26" s="39">
        <f>E26+K26</f>
        <v>101.45</v>
      </c>
      <c r="C26" s="39">
        <f>F26+L26</f>
        <v>129.17</v>
      </c>
      <c r="D26" s="39">
        <f t="shared" si="1"/>
        <v>78.53990864751879</v>
      </c>
      <c r="E26" s="41">
        <v>9.45</v>
      </c>
      <c r="F26" s="41">
        <v>8.17</v>
      </c>
      <c r="G26" s="39">
        <f t="shared" si="2"/>
        <v>115.66707466340269</v>
      </c>
      <c r="H26" s="41" t="s">
        <v>85</v>
      </c>
      <c r="I26" s="41" t="s">
        <v>85</v>
      </c>
      <c r="J26" s="39" t="s">
        <v>85</v>
      </c>
      <c r="K26" s="41">
        <v>92</v>
      </c>
      <c r="L26" s="41">
        <v>121</v>
      </c>
      <c r="M26" s="39">
        <f t="shared" si="4"/>
        <v>76.03305785123968</v>
      </c>
      <c r="O26" s="62"/>
      <c r="P26" s="62"/>
      <c r="Q26" s="63"/>
      <c r="R26" s="62"/>
      <c r="S26" s="62"/>
      <c r="T26" s="63"/>
      <c r="U26" s="64"/>
      <c r="V26" s="64"/>
      <c r="W26" s="64"/>
      <c r="X26" s="62"/>
      <c r="Y26" s="62"/>
      <c r="Z26" s="63"/>
    </row>
    <row r="27" spans="1:26" s="199" customFormat="1" ht="12.75" customHeight="1">
      <c r="A27" s="44" t="s">
        <v>87</v>
      </c>
      <c r="B27" s="45">
        <f t="shared" si="0"/>
        <v>8897.78</v>
      </c>
      <c r="C27" s="45">
        <f t="shared" si="0"/>
        <v>15430.780000000002</v>
      </c>
      <c r="D27" s="45">
        <f t="shared" si="1"/>
        <v>57.66254201019002</v>
      </c>
      <c r="E27" s="46">
        <v>2258.08</v>
      </c>
      <c r="F27" s="46">
        <v>8952.880000000001</v>
      </c>
      <c r="G27" s="45">
        <f t="shared" si="2"/>
        <v>25.221828059797517</v>
      </c>
      <c r="H27" s="46">
        <v>1204.4</v>
      </c>
      <c r="I27" s="46">
        <v>1056.1000000000001</v>
      </c>
      <c r="J27" s="45">
        <f t="shared" si="3"/>
        <v>114.04223084935138</v>
      </c>
      <c r="K27" s="46">
        <v>5435.3</v>
      </c>
      <c r="L27" s="46">
        <v>5421.8</v>
      </c>
      <c r="M27" s="45">
        <f t="shared" si="4"/>
        <v>100.24899479877531</v>
      </c>
      <c r="O27" s="62"/>
      <c r="P27" s="62"/>
      <c r="Q27" s="63"/>
      <c r="R27" s="62"/>
      <c r="S27" s="62"/>
      <c r="T27" s="63"/>
      <c r="U27" s="62"/>
      <c r="V27" s="62"/>
      <c r="W27" s="63"/>
      <c r="X27" s="62"/>
      <c r="Y27" s="62"/>
      <c r="Z27" s="63"/>
    </row>
    <row r="28" s="199" customFormat="1" ht="12.75">
      <c r="O28" s="202"/>
    </row>
    <row r="29" spans="1:13" ht="12.75">
      <c r="A29" s="203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163"/>
    </row>
    <row r="30" spans="1:13" ht="12.75">
      <c r="A30" s="203"/>
      <c r="B30" s="62"/>
      <c r="C30" s="62"/>
      <c r="D30" s="63"/>
      <c r="E30" s="62"/>
      <c r="F30" s="62"/>
      <c r="G30" s="63"/>
      <c r="H30" s="62"/>
      <c r="I30" s="62"/>
      <c r="J30" s="63"/>
      <c r="K30" s="62"/>
      <c r="L30" s="62"/>
      <c r="M30" s="63"/>
    </row>
    <row r="31" spans="2:13" ht="12.75" customHeight="1">
      <c r="B31" s="62"/>
      <c r="C31" s="62"/>
      <c r="D31" s="63"/>
      <c r="E31" s="62"/>
      <c r="F31" s="62"/>
      <c r="G31" s="63"/>
      <c r="H31" s="62"/>
      <c r="I31" s="62"/>
      <c r="J31" s="63"/>
      <c r="K31" s="62"/>
      <c r="L31" s="62"/>
      <c r="M31" s="63"/>
    </row>
    <row r="32" spans="2:13" ht="12.75">
      <c r="B32" s="62"/>
      <c r="C32" s="62"/>
      <c r="D32" s="63"/>
      <c r="E32" s="62"/>
      <c r="F32" s="62"/>
      <c r="G32" s="63"/>
      <c r="H32" s="62"/>
      <c r="I32" s="62"/>
      <c r="J32" s="63"/>
      <c r="K32" s="62"/>
      <c r="L32" s="62"/>
      <c r="M32" s="63"/>
    </row>
    <row r="33" spans="2:13" ht="12.75">
      <c r="B33" s="62"/>
      <c r="C33" s="62"/>
      <c r="D33" s="63"/>
      <c r="E33" s="62"/>
      <c r="F33" s="62"/>
      <c r="G33" s="63"/>
      <c r="H33" s="62"/>
      <c r="I33" s="62"/>
      <c r="J33" s="63"/>
      <c r="K33" s="62"/>
      <c r="L33" s="62"/>
      <c r="M33" s="63"/>
    </row>
    <row r="34" spans="2:13" ht="12.75">
      <c r="B34" s="62"/>
      <c r="C34" s="62"/>
      <c r="D34" s="63"/>
      <c r="E34" s="62"/>
      <c r="F34" s="62"/>
      <c r="G34" s="63"/>
      <c r="H34" s="62"/>
      <c r="I34" s="62"/>
      <c r="J34" s="63"/>
      <c r="K34" s="62"/>
      <c r="L34" s="62"/>
      <c r="M34" s="63"/>
    </row>
    <row r="35" spans="2:13" ht="12.75">
      <c r="B35" s="62"/>
      <c r="C35" s="62"/>
      <c r="D35" s="63"/>
      <c r="E35" s="62"/>
      <c r="F35" s="62"/>
      <c r="G35" s="63"/>
      <c r="H35" s="62"/>
      <c r="I35" s="62"/>
      <c r="J35" s="63"/>
      <c r="K35" s="62"/>
      <c r="L35" s="62"/>
      <c r="M35" s="63"/>
    </row>
    <row r="36" spans="2:13" ht="12.75">
      <c r="B36" s="62"/>
      <c r="C36" s="62"/>
      <c r="D36" s="63"/>
      <c r="E36" s="62"/>
      <c r="F36" s="62"/>
      <c r="G36" s="63"/>
      <c r="H36" s="62"/>
      <c r="I36" s="62"/>
      <c r="J36" s="63"/>
      <c r="K36" s="62"/>
      <c r="L36" s="62"/>
      <c r="M36" s="63"/>
    </row>
    <row r="37" spans="2:13" ht="12.75">
      <c r="B37" s="62"/>
      <c r="C37" s="62"/>
      <c r="D37" s="63"/>
      <c r="E37" s="62"/>
      <c r="F37" s="62"/>
      <c r="G37" s="63"/>
      <c r="H37" s="62"/>
      <c r="I37" s="62"/>
      <c r="J37" s="63"/>
      <c r="K37" s="62"/>
      <c r="L37" s="62"/>
      <c r="M37" s="63"/>
    </row>
    <row r="38" spans="2:13" ht="12.75">
      <c r="B38" s="62"/>
      <c r="C38" s="62"/>
      <c r="D38" s="63"/>
      <c r="E38" s="62"/>
      <c r="F38" s="62"/>
      <c r="G38" s="63"/>
      <c r="H38" s="62"/>
      <c r="I38" s="62"/>
      <c r="J38" s="63"/>
      <c r="K38" s="62"/>
      <c r="L38" s="62"/>
      <c r="M38" s="63"/>
    </row>
    <row r="39" spans="2:13" ht="12.75">
      <c r="B39" s="62"/>
      <c r="C39" s="62"/>
      <c r="D39" s="63"/>
      <c r="E39" s="62"/>
      <c r="F39" s="62"/>
      <c r="G39" s="63"/>
      <c r="H39" s="62"/>
      <c r="I39" s="62"/>
      <c r="J39" s="63"/>
      <c r="K39" s="62"/>
      <c r="L39" s="62"/>
      <c r="M39" s="63"/>
    </row>
    <row r="40" spans="2:13" ht="12.75">
      <c r="B40" s="62"/>
      <c r="C40" s="62"/>
      <c r="D40" s="63"/>
      <c r="E40" s="62"/>
      <c r="F40" s="62"/>
      <c r="G40" s="63"/>
      <c r="H40" s="62"/>
      <c r="I40" s="62"/>
      <c r="J40" s="63"/>
      <c r="K40" s="62"/>
      <c r="L40" s="62"/>
      <c r="M40" s="63"/>
    </row>
    <row r="41" spans="2:13" ht="12.75">
      <c r="B41" s="62"/>
      <c r="C41" s="62"/>
      <c r="D41" s="63"/>
      <c r="E41" s="62"/>
      <c r="F41" s="62"/>
      <c r="G41" s="63"/>
      <c r="H41" s="62"/>
      <c r="I41" s="62"/>
      <c r="J41" s="63"/>
      <c r="K41" s="62"/>
      <c r="L41" s="62"/>
      <c r="M41" s="63"/>
    </row>
    <row r="42" spans="2:13" ht="12.75">
      <c r="B42" s="62"/>
      <c r="C42" s="62"/>
      <c r="D42" s="63"/>
      <c r="E42" s="62"/>
      <c r="F42" s="62"/>
      <c r="G42" s="63"/>
      <c r="H42" s="62"/>
      <c r="I42" s="62"/>
      <c r="J42" s="63"/>
      <c r="K42" s="62"/>
      <c r="L42" s="62"/>
      <c r="M42" s="63"/>
    </row>
    <row r="43" spans="2:13" ht="12.75">
      <c r="B43" s="62"/>
      <c r="C43" s="62"/>
      <c r="D43" s="63"/>
      <c r="E43" s="62"/>
      <c r="F43" s="62"/>
      <c r="G43" s="63"/>
      <c r="H43" s="62"/>
      <c r="I43" s="62"/>
      <c r="J43" s="63"/>
      <c r="K43" s="62"/>
      <c r="L43" s="62"/>
      <c r="M43" s="63"/>
    </row>
    <row r="44" spans="2:13" ht="12.75">
      <c r="B44" s="62"/>
      <c r="C44" s="62"/>
      <c r="D44" s="63"/>
      <c r="E44" s="62"/>
      <c r="F44" s="62"/>
      <c r="G44" s="63"/>
      <c r="H44" s="62"/>
      <c r="I44" s="62"/>
      <c r="J44" s="63"/>
      <c r="K44" s="62"/>
      <c r="L44" s="62"/>
      <c r="M44" s="63"/>
    </row>
    <row r="45" spans="2:13" ht="12.75">
      <c r="B45" s="62"/>
      <c r="C45" s="62"/>
      <c r="D45" s="63"/>
      <c r="E45" s="62"/>
      <c r="F45" s="62"/>
      <c r="G45" s="63"/>
      <c r="H45" s="62"/>
      <c r="I45" s="62"/>
      <c r="J45" s="63"/>
      <c r="K45" s="62"/>
      <c r="L45" s="62"/>
      <c r="M45" s="63"/>
    </row>
    <row r="46" spans="2:13" ht="12.75">
      <c r="B46" s="62"/>
      <c r="C46" s="62"/>
      <c r="D46" s="63"/>
      <c r="E46" s="62"/>
      <c r="F46" s="62"/>
      <c r="G46" s="63"/>
      <c r="H46" s="62"/>
      <c r="I46" s="62"/>
      <c r="J46" s="63"/>
      <c r="K46" s="62"/>
      <c r="L46" s="62"/>
      <c r="M46" s="63"/>
    </row>
    <row r="47" spans="2:13" ht="12.75">
      <c r="B47" s="62"/>
      <c r="C47" s="62"/>
      <c r="D47" s="63"/>
      <c r="E47" s="62"/>
      <c r="F47" s="62"/>
      <c r="G47" s="63"/>
      <c r="H47" s="62"/>
      <c r="I47" s="62"/>
      <c r="J47" s="63"/>
      <c r="K47" s="62"/>
      <c r="L47" s="62"/>
      <c r="M47" s="63"/>
    </row>
    <row r="48" spans="2:13" ht="12.75">
      <c r="B48" s="62"/>
      <c r="C48" s="62"/>
      <c r="D48" s="63"/>
      <c r="E48" s="62"/>
      <c r="F48" s="62"/>
      <c r="G48" s="63"/>
      <c r="H48" s="64"/>
      <c r="I48" s="62"/>
      <c r="J48" s="64"/>
      <c r="K48" s="62"/>
      <c r="L48" s="62"/>
      <c r="M48" s="63"/>
    </row>
    <row r="49" spans="2:13" ht="12.75">
      <c r="B49" s="62"/>
      <c r="C49" s="62"/>
      <c r="D49" s="63"/>
      <c r="E49" s="62"/>
      <c r="F49" s="62"/>
      <c r="G49" s="63"/>
      <c r="H49" s="64"/>
      <c r="I49" s="64"/>
      <c r="J49" s="64"/>
      <c r="K49" s="62"/>
      <c r="L49" s="62"/>
      <c r="M49" s="63"/>
    </row>
    <row r="50" spans="2:13" ht="12.75">
      <c r="B50" s="62"/>
      <c r="C50" s="62"/>
      <c r="D50" s="63"/>
      <c r="E50" s="62"/>
      <c r="F50" s="62"/>
      <c r="G50" s="63"/>
      <c r="H50" s="62"/>
      <c r="I50" s="62"/>
      <c r="J50" s="63"/>
      <c r="K50" s="62"/>
      <c r="L50" s="62"/>
      <c r="M50" s="63"/>
    </row>
  </sheetData>
  <sheetProtection/>
  <mergeCells count="8">
    <mergeCell ref="A1:M1"/>
    <mergeCell ref="A2:M2"/>
    <mergeCell ref="A4:A6"/>
    <mergeCell ref="B4:D5"/>
    <mergeCell ref="E4:M4"/>
    <mergeCell ref="E5:G5"/>
    <mergeCell ref="H5:J5"/>
    <mergeCell ref="K5:M5"/>
  </mergeCells>
  <printOptions/>
  <pageMargins left="0.5905511811023623" right="0.5905511811023623" top="0.5905511811023623" bottom="0.3937007874015748" header="0" footer="0.3937007874015748"/>
  <pageSetup firstPageNumber="4" useFirstPageNumber="1" horizontalDpi="600" verticalDpi="600" orientation="landscape" paperSize="9" scale="93" r:id="rId1"/>
  <headerFooter alignWithMargins="0">
    <oddFooter>&amp;R&amp;"-,полужирный"&amp;8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M11" sqref="M11"/>
    </sheetView>
  </sheetViews>
  <sheetFormatPr defaultColWidth="9.00390625" defaultRowHeight="12.75"/>
  <cols>
    <col min="1" max="1" width="22.25390625" style="48" customWidth="1"/>
    <col min="2" max="2" width="18.375" style="48" customWidth="1"/>
    <col min="3" max="9" width="13.875" style="48" customWidth="1"/>
    <col min="10" max="10" width="9.125" style="48" customWidth="1"/>
    <col min="11" max="11" width="9.625" style="48" bestFit="1" customWidth="1"/>
    <col min="12" max="16384" width="9.125" style="48" customWidth="1"/>
  </cols>
  <sheetData>
    <row r="1" spans="1:9" ht="24.75" customHeight="1">
      <c r="A1" s="398" t="s">
        <v>88</v>
      </c>
      <c r="B1" s="398"/>
      <c r="C1" s="398"/>
      <c r="D1" s="398"/>
      <c r="E1" s="398"/>
      <c r="F1" s="398"/>
      <c r="G1" s="398"/>
      <c r="H1" s="398"/>
      <c r="I1" s="398"/>
    </row>
    <row r="2" spans="1:9" ht="15">
      <c r="A2" s="49"/>
      <c r="B2" s="50"/>
      <c r="C2" s="50"/>
      <c r="D2" s="50"/>
      <c r="E2" s="50"/>
      <c r="F2" s="50"/>
      <c r="G2" s="50"/>
      <c r="H2" s="50"/>
      <c r="I2" s="50"/>
    </row>
    <row r="3" spans="2:9" s="52" customFormat="1" ht="11.25">
      <c r="B3" s="51"/>
      <c r="C3" s="51"/>
      <c r="D3" s="51"/>
      <c r="E3" s="51"/>
      <c r="F3" s="51"/>
      <c r="G3" s="51"/>
      <c r="H3" s="51"/>
      <c r="I3" s="313" t="s">
        <v>69</v>
      </c>
    </row>
    <row r="4" spans="1:9" ht="25.5" customHeight="1">
      <c r="A4" s="399"/>
      <c r="B4" s="400" t="s">
        <v>166</v>
      </c>
      <c r="C4" s="401" t="s">
        <v>155</v>
      </c>
      <c r="D4" s="402"/>
      <c r="E4" s="402"/>
      <c r="F4" s="402"/>
      <c r="G4" s="402"/>
      <c r="H4" s="402"/>
      <c r="I4" s="402"/>
    </row>
    <row r="5" spans="1:9" ht="35.25" customHeight="1">
      <c r="A5" s="399"/>
      <c r="B5" s="400"/>
      <c r="C5" s="354" t="s">
        <v>167</v>
      </c>
      <c r="D5" s="354" t="s">
        <v>168</v>
      </c>
      <c r="E5" s="354" t="s">
        <v>169</v>
      </c>
      <c r="F5" s="354" t="s">
        <v>170</v>
      </c>
      <c r="G5" s="354" t="s">
        <v>171</v>
      </c>
      <c r="H5" s="358" t="s">
        <v>172</v>
      </c>
      <c r="I5" s="358" t="s">
        <v>173</v>
      </c>
    </row>
    <row r="6" spans="1:11" s="54" customFormat="1" ht="12.75" customHeight="1">
      <c r="A6" s="38" t="s">
        <v>70</v>
      </c>
      <c r="B6" s="55">
        <f>SUM(C6:I6)</f>
        <v>2170952.44</v>
      </c>
      <c r="C6" s="17">
        <f>SUM(C7:C26)</f>
        <v>1022886.0800000002</v>
      </c>
      <c r="D6" s="17">
        <f aca="true" t="shared" si="0" ref="D6:I6">SUM(D7:D26)</f>
        <v>312480.86000000004</v>
      </c>
      <c r="E6" s="17">
        <f t="shared" si="0"/>
        <v>39808.89000000001</v>
      </c>
      <c r="F6" s="17">
        <f t="shared" si="0"/>
        <v>112059.66999999998</v>
      </c>
      <c r="G6" s="17">
        <f t="shared" si="0"/>
        <v>303631</v>
      </c>
      <c r="H6" s="17">
        <f t="shared" si="0"/>
        <v>15324.980000000001</v>
      </c>
      <c r="I6" s="17">
        <f t="shared" si="0"/>
        <v>364760.96000000014</v>
      </c>
      <c r="K6" s="205"/>
    </row>
    <row r="7" spans="1:11" s="54" customFormat="1" ht="12.75" customHeight="1">
      <c r="A7" s="206" t="s">
        <v>113</v>
      </c>
      <c r="B7" s="55">
        <f aca="true" t="shared" si="1" ref="B7:B26">SUM(C7:I7)</f>
        <v>181941.72</v>
      </c>
      <c r="C7" s="17">
        <v>91895.52</v>
      </c>
      <c r="D7" s="17">
        <v>26871.78</v>
      </c>
      <c r="E7" s="17">
        <v>2871.29</v>
      </c>
      <c r="F7" s="17">
        <v>1228.3</v>
      </c>
      <c r="G7" s="17">
        <v>36164.44</v>
      </c>
      <c r="H7" s="17">
        <v>35.4</v>
      </c>
      <c r="I7" s="17">
        <v>22874.99</v>
      </c>
      <c r="K7" s="205"/>
    </row>
    <row r="8" spans="1:12" ht="12.75" customHeight="1">
      <c r="A8" s="40" t="s">
        <v>71</v>
      </c>
      <c r="B8" s="55">
        <f t="shared" si="1"/>
        <v>190002.09000000003</v>
      </c>
      <c r="C8" s="42">
        <v>46670.08</v>
      </c>
      <c r="D8" s="42">
        <v>7899.43</v>
      </c>
      <c r="E8" s="42">
        <v>405.73</v>
      </c>
      <c r="F8" s="42">
        <v>11502.63</v>
      </c>
      <c r="G8" s="42">
        <v>15529.56</v>
      </c>
      <c r="H8" s="42" t="s">
        <v>85</v>
      </c>
      <c r="I8" s="42">
        <v>107994.66</v>
      </c>
      <c r="K8" s="207"/>
      <c r="L8" s="208"/>
    </row>
    <row r="9" spans="1:12" ht="12.75" customHeight="1">
      <c r="A9" s="40" t="s">
        <v>72</v>
      </c>
      <c r="B9" s="55">
        <f t="shared" si="1"/>
        <v>146758.99999999997</v>
      </c>
      <c r="C9" s="42">
        <v>91424.68</v>
      </c>
      <c r="D9" s="42">
        <v>24439.45</v>
      </c>
      <c r="E9" s="42">
        <v>2923</v>
      </c>
      <c r="F9" s="42">
        <v>1387.9</v>
      </c>
      <c r="G9" s="42">
        <v>23810.57</v>
      </c>
      <c r="H9" s="42">
        <v>1824.5</v>
      </c>
      <c r="I9" s="42">
        <v>948.9</v>
      </c>
      <c r="K9" s="207"/>
      <c r="L9" s="208"/>
    </row>
    <row r="10" spans="1:12" ht="12.75" customHeight="1">
      <c r="A10" s="40" t="s">
        <v>73</v>
      </c>
      <c r="B10" s="55">
        <f t="shared" si="1"/>
        <v>281418.75</v>
      </c>
      <c r="C10" s="42">
        <v>105166</v>
      </c>
      <c r="D10" s="42">
        <v>34017.9</v>
      </c>
      <c r="E10" s="42">
        <v>1143.12</v>
      </c>
      <c r="F10" s="42">
        <v>4239.75</v>
      </c>
      <c r="G10" s="42">
        <v>23757.99</v>
      </c>
      <c r="H10" s="42">
        <v>192.51</v>
      </c>
      <c r="I10" s="42">
        <v>112901.48</v>
      </c>
      <c r="K10" s="207"/>
      <c r="L10" s="208"/>
    </row>
    <row r="11" spans="1:12" ht="12.75" customHeight="1">
      <c r="A11" s="40" t="s">
        <v>74</v>
      </c>
      <c r="B11" s="55">
        <f t="shared" si="1"/>
        <v>59261.94</v>
      </c>
      <c r="C11" s="42">
        <v>28492.33</v>
      </c>
      <c r="D11" s="42">
        <v>11563.85</v>
      </c>
      <c r="E11" s="42">
        <v>2568.9</v>
      </c>
      <c r="F11" s="42">
        <v>19.9</v>
      </c>
      <c r="G11" s="42">
        <v>11158.64</v>
      </c>
      <c r="H11" s="42">
        <v>5427.49</v>
      </c>
      <c r="I11" s="42">
        <v>30.83</v>
      </c>
      <c r="K11" s="207"/>
      <c r="L11" s="208"/>
    </row>
    <row r="12" spans="1:14" ht="12.75" customHeight="1">
      <c r="A12" s="40" t="s">
        <v>75</v>
      </c>
      <c r="B12" s="55">
        <f t="shared" si="1"/>
        <v>104237.87</v>
      </c>
      <c r="C12" s="42">
        <v>55978</v>
      </c>
      <c r="D12" s="42">
        <v>16876.93</v>
      </c>
      <c r="E12" s="42">
        <v>3304.58</v>
      </c>
      <c r="F12" s="42">
        <v>2413.8</v>
      </c>
      <c r="G12" s="42">
        <v>14736.64</v>
      </c>
      <c r="H12" s="42">
        <v>147.7</v>
      </c>
      <c r="I12" s="42">
        <v>10780.22</v>
      </c>
      <c r="K12" s="207"/>
      <c r="L12" s="208"/>
      <c r="N12" s="58"/>
    </row>
    <row r="13" spans="1:12" ht="12.75" customHeight="1">
      <c r="A13" s="40" t="s">
        <v>76</v>
      </c>
      <c r="B13" s="55">
        <f t="shared" si="1"/>
        <v>145393.17</v>
      </c>
      <c r="C13" s="42">
        <v>69864.6</v>
      </c>
      <c r="D13" s="42">
        <v>37316.63</v>
      </c>
      <c r="E13" s="42">
        <v>4839.5</v>
      </c>
      <c r="F13" s="42">
        <v>1155.42</v>
      </c>
      <c r="G13" s="42">
        <v>17758.13</v>
      </c>
      <c r="H13" s="42">
        <v>368.44</v>
      </c>
      <c r="I13" s="42">
        <v>14090.45</v>
      </c>
      <c r="K13" s="207"/>
      <c r="L13" s="208"/>
    </row>
    <row r="14" spans="1:12" ht="12.75" customHeight="1">
      <c r="A14" s="40" t="s">
        <v>114</v>
      </c>
      <c r="B14" s="55">
        <f t="shared" si="1"/>
        <v>126210.90000000001</v>
      </c>
      <c r="C14" s="42">
        <v>78963.83</v>
      </c>
      <c r="D14" s="42">
        <v>25551.18</v>
      </c>
      <c r="E14" s="42">
        <v>3609.07</v>
      </c>
      <c r="F14" s="42">
        <v>1492.43</v>
      </c>
      <c r="G14" s="42">
        <v>15290.41</v>
      </c>
      <c r="H14" s="42">
        <v>11</v>
      </c>
      <c r="I14" s="42">
        <v>1292.98</v>
      </c>
      <c r="K14" s="207"/>
      <c r="L14" s="208"/>
    </row>
    <row r="15" spans="1:12" ht="12.75" customHeight="1">
      <c r="A15" s="40" t="s">
        <v>77</v>
      </c>
      <c r="B15" s="55">
        <f t="shared" si="1"/>
        <v>121306.3</v>
      </c>
      <c r="C15" s="42">
        <v>59974.92</v>
      </c>
      <c r="D15" s="42">
        <v>13220.74</v>
      </c>
      <c r="E15" s="42">
        <v>3548.59</v>
      </c>
      <c r="F15" s="42">
        <v>11911.04</v>
      </c>
      <c r="G15" s="42">
        <v>22899.87</v>
      </c>
      <c r="H15" s="42">
        <v>62.8</v>
      </c>
      <c r="I15" s="42">
        <v>9688.34</v>
      </c>
      <c r="K15" s="207"/>
      <c r="L15" s="208"/>
    </row>
    <row r="16" spans="1:12" ht="12.75" customHeight="1">
      <c r="A16" s="40" t="s">
        <v>78</v>
      </c>
      <c r="B16" s="55">
        <f t="shared" si="1"/>
        <v>90918.80999999998</v>
      </c>
      <c r="C16" s="42">
        <v>49020.54</v>
      </c>
      <c r="D16" s="42">
        <v>5461.13</v>
      </c>
      <c r="E16" s="42">
        <v>343.22</v>
      </c>
      <c r="F16" s="42">
        <v>14974.14</v>
      </c>
      <c r="G16" s="42">
        <v>8270.18</v>
      </c>
      <c r="H16" s="42">
        <v>7.4</v>
      </c>
      <c r="I16" s="42">
        <v>12842.2</v>
      </c>
      <c r="K16" s="207"/>
      <c r="L16" s="208"/>
    </row>
    <row r="17" spans="1:12" ht="12.75" customHeight="1">
      <c r="A17" s="40" t="s">
        <v>79</v>
      </c>
      <c r="B17" s="55">
        <f t="shared" si="1"/>
        <v>40574.560000000005</v>
      </c>
      <c r="C17" s="56">
        <v>21969.07</v>
      </c>
      <c r="D17" s="56">
        <v>5108.56</v>
      </c>
      <c r="E17" s="56">
        <v>2586.3</v>
      </c>
      <c r="F17" s="56">
        <v>162.5</v>
      </c>
      <c r="G17" s="56">
        <v>8440.7</v>
      </c>
      <c r="H17" s="56">
        <v>2275.73</v>
      </c>
      <c r="I17" s="56">
        <v>31.7</v>
      </c>
      <c r="K17" s="207"/>
      <c r="L17" s="208"/>
    </row>
    <row r="18" spans="1:12" ht="12.75" customHeight="1">
      <c r="A18" s="40" t="s">
        <v>80</v>
      </c>
      <c r="B18" s="55">
        <f t="shared" si="1"/>
        <v>18565.45</v>
      </c>
      <c r="C18" s="42">
        <v>2837.31</v>
      </c>
      <c r="D18" s="42">
        <v>2276.3</v>
      </c>
      <c r="E18" s="42">
        <v>960.63</v>
      </c>
      <c r="F18" s="42" t="s">
        <v>85</v>
      </c>
      <c r="G18" s="42">
        <v>2531.72</v>
      </c>
      <c r="H18" s="42">
        <v>2994.3</v>
      </c>
      <c r="I18" s="42">
        <v>6965.19</v>
      </c>
      <c r="K18" s="207"/>
      <c r="L18" s="208"/>
    </row>
    <row r="19" spans="1:13" ht="12.75" customHeight="1">
      <c r="A19" s="40" t="s">
        <v>81</v>
      </c>
      <c r="B19" s="55">
        <f t="shared" si="1"/>
        <v>108745.09</v>
      </c>
      <c r="C19" s="42">
        <v>54212.7</v>
      </c>
      <c r="D19" s="42">
        <v>9473.56</v>
      </c>
      <c r="E19" s="42">
        <v>1283.96</v>
      </c>
      <c r="F19" s="42">
        <v>17434.09</v>
      </c>
      <c r="G19" s="42">
        <v>22705.84</v>
      </c>
      <c r="H19" s="42" t="s">
        <v>85</v>
      </c>
      <c r="I19" s="42">
        <v>3634.94</v>
      </c>
      <c r="K19" s="207"/>
      <c r="L19" s="208"/>
      <c r="M19" s="58"/>
    </row>
    <row r="20" spans="1:12" ht="12.75" customHeight="1">
      <c r="A20" s="40" t="s">
        <v>82</v>
      </c>
      <c r="B20" s="55">
        <f t="shared" si="1"/>
        <v>110719.75999999998</v>
      </c>
      <c r="C20" s="42">
        <v>50165.63</v>
      </c>
      <c r="D20" s="42">
        <v>6625.17</v>
      </c>
      <c r="E20" s="42">
        <v>232.85</v>
      </c>
      <c r="F20" s="42">
        <v>35998.14</v>
      </c>
      <c r="G20" s="42">
        <v>15035.79</v>
      </c>
      <c r="H20" s="42" t="s">
        <v>85</v>
      </c>
      <c r="I20" s="42">
        <v>2662.18</v>
      </c>
      <c r="K20" s="207"/>
      <c r="L20" s="208"/>
    </row>
    <row r="21" spans="1:12" ht="12.75" customHeight="1">
      <c r="A21" s="40" t="s">
        <v>83</v>
      </c>
      <c r="B21" s="55">
        <f t="shared" si="1"/>
        <v>247094.43000000002</v>
      </c>
      <c r="C21" s="42">
        <v>130679.5</v>
      </c>
      <c r="D21" s="42">
        <v>67982.91</v>
      </c>
      <c r="E21" s="42">
        <v>4786.91</v>
      </c>
      <c r="F21" s="42">
        <v>441.5</v>
      </c>
      <c r="G21" s="42">
        <v>35595.66</v>
      </c>
      <c r="H21" s="42">
        <v>1971.31</v>
      </c>
      <c r="I21" s="42">
        <v>5636.64</v>
      </c>
      <c r="K21" s="207"/>
      <c r="L21" s="208"/>
    </row>
    <row r="22" spans="1:12" ht="12.75" customHeight="1">
      <c r="A22" s="206" t="s">
        <v>115</v>
      </c>
      <c r="B22" s="55">
        <f t="shared" si="1"/>
        <v>35472.25</v>
      </c>
      <c r="C22" s="42">
        <v>16920.29</v>
      </c>
      <c r="D22" s="42">
        <v>4765.86</v>
      </c>
      <c r="E22" s="42">
        <v>1256.8</v>
      </c>
      <c r="F22" s="42">
        <v>119.7</v>
      </c>
      <c r="G22" s="42">
        <v>12314</v>
      </c>
      <c r="H22" s="42">
        <v>3.2</v>
      </c>
      <c r="I22" s="42">
        <v>92.4</v>
      </c>
      <c r="K22" s="207"/>
      <c r="L22" s="208"/>
    </row>
    <row r="23" spans="1:12" ht="12.75" customHeight="1">
      <c r="A23" s="40" t="s">
        <v>84</v>
      </c>
      <c r="B23" s="55">
        <f t="shared" si="1"/>
        <v>153222.16999999998</v>
      </c>
      <c r="C23" s="42">
        <v>62399.14</v>
      </c>
      <c r="D23" s="42">
        <v>12108.5</v>
      </c>
      <c r="E23" s="42">
        <v>3130.04</v>
      </c>
      <c r="F23" s="42">
        <v>7510.98</v>
      </c>
      <c r="G23" s="42">
        <v>16976.85</v>
      </c>
      <c r="H23" s="42">
        <v>3.2</v>
      </c>
      <c r="I23" s="42">
        <v>51093.46</v>
      </c>
      <c r="K23" s="207"/>
      <c r="L23" s="208"/>
    </row>
    <row r="24" spans="1:12" ht="12.75" customHeight="1">
      <c r="A24" s="40" t="s">
        <v>116</v>
      </c>
      <c r="B24" s="55">
        <f t="shared" si="1"/>
        <v>108.95</v>
      </c>
      <c r="C24" s="42">
        <v>54.37</v>
      </c>
      <c r="D24" s="42">
        <v>13.9</v>
      </c>
      <c r="E24" s="42">
        <v>2.1</v>
      </c>
      <c r="F24" s="42" t="s">
        <v>85</v>
      </c>
      <c r="G24" s="42">
        <v>37.88</v>
      </c>
      <c r="H24" s="42" t="s">
        <v>85</v>
      </c>
      <c r="I24" s="42">
        <v>0.7</v>
      </c>
      <c r="K24" s="207"/>
      <c r="L24" s="208"/>
    </row>
    <row r="25" spans="1:12" ht="12.75" customHeight="1">
      <c r="A25" s="40" t="s">
        <v>86</v>
      </c>
      <c r="B25" s="55">
        <f t="shared" si="1"/>
        <v>101.45000000000002</v>
      </c>
      <c r="C25" s="42">
        <v>85.8</v>
      </c>
      <c r="D25" s="42">
        <v>3.5</v>
      </c>
      <c r="E25" s="42">
        <v>1.9</v>
      </c>
      <c r="F25" s="42">
        <v>9.45</v>
      </c>
      <c r="G25" s="42">
        <v>0.4</v>
      </c>
      <c r="H25" s="42" t="s">
        <v>85</v>
      </c>
      <c r="I25" s="42">
        <v>0.4</v>
      </c>
      <c r="K25" s="207"/>
      <c r="L25" s="208"/>
    </row>
    <row r="26" spans="1:12" ht="12.75" customHeight="1">
      <c r="A26" s="44" t="s">
        <v>87</v>
      </c>
      <c r="B26" s="57">
        <f t="shared" si="1"/>
        <v>8897.779999999999</v>
      </c>
      <c r="C26" s="47">
        <v>6111.77</v>
      </c>
      <c r="D26" s="47">
        <v>903.58</v>
      </c>
      <c r="E26" s="47">
        <v>10.4</v>
      </c>
      <c r="F26" s="47">
        <v>58</v>
      </c>
      <c r="G26" s="47">
        <v>615.73</v>
      </c>
      <c r="H26" s="47" t="s">
        <v>85</v>
      </c>
      <c r="I26" s="47">
        <v>1198.3</v>
      </c>
      <c r="K26" s="207"/>
      <c r="L26" s="208"/>
    </row>
    <row r="28" ht="12.75">
      <c r="C28" s="58"/>
    </row>
  </sheetData>
  <sheetProtection/>
  <mergeCells count="4">
    <mergeCell ref="A1:I1"/>
    <mergeCell ref="A4:A5"/>
    <mergeCell ref="B4:B5"/>
    <mergeCell ref="C4:I4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A1" sqref="A1:M5"/>
    </sheetView>
  </sheetViews>
  <sheetFormatPr defaultColWidth="9.00390625" defaultRowHeight="12.75"/>
  <cols>
    <col min="1" max="1" width="21.75390625" style="61" customWidth="1"/>
    <col min="2" max="2" width="9.875" style="61" customWidth="1"/>
    <col min="3" max="3" width="9.25390625" style="61" customWidth="1"/>
    <col min="4" max="4" width="8.75390625" style="61" customWidth="1"/>
    <col min="5" max="6" width="9.875" style="61" customWidth="1"/>
    <col min="7" max="7" width="8.375" style="61" customWidth="1"/>
    <col min="8" max="9" width="9.875" style="61" customWidth="1"/>
    <col min="10" max="10" width="8.75390625" style="61" customWidth="1"/>
    <col min="11" max="11" width="9.625" style="61" customWidth="1"/>
    <col min="12" max="13" width="9.00390625" style="61" customWidth="1"/>
    <col min="14" max="14" width="5.625" style="61" customWidth="1"/>
    <col min="15" max="15" width="10.875" style="61" customWidth="1"/>
    <col min="16" max="16384" width="9.125" style="61" customWidth="1"/>
  </cols>
  <sheetData>
    <row r="1" spans="1:13" ht="29.25" customHeight="1">
      <c r="A1" s="395" t="s">
        <v>174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</row>
    <row r="2" spans="2:13" ht="12.75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 t="s">
        <v>69</v>
      </c>
    </row>
    <row r="3" spans="1:13" ht="24" customHeight="1">
      <c r="A3" s="396"/>
      <c r="B3" s="390" t="s">
        <v>154</v>
      </c>
      <c r="C3" s="390"/>
      <c r="D3" s="390"/>
      <c r="E3" s="390" t="s">
        <v>155</v>
      </c>
      <c r="F3" s="390"/>
      <c r="G3" s="391"/>
      <c r="H3" s="391"/>
      <c r="I3" s="391"/>
      <c r="J3" s="391"/>
      <c r="K3" s="391"/>
      <c r="L3" s="391"/>
      <c r="M3" s="392"/>
    </row>
    <row r="4" spans="1:13" ht="46.5" customHeight="1">
      <c r="A4" s="397"/>
      <c r="B4" s="390"/>
      <c r="C4" s="390"/>
      <c r="D4" s="390"/>
      <c r="E4" s="390" t="s">
        <v>156</v>
      </c>
      <c r="F4" s="390"/>
      <c r="G4" s="390"/>
      <c r="H4" s="390" t="s">
        <v>157</v>
      </c>
      <c r="I4" s="390"/>
      <c r="J4" s="390"/>
      <c r="K4" s="390" t="s">
        <v>158</v>
      </c>
      <c r="L4" s="390"/>
      <c r="M4" s="393"/>
    </row>
    <row r="5" spans="1:14" ht="81" customHeight="1">
      <c r="A5" s="397"/>
      <c r="B5" s="353" t="s">
        <v>159</v>
      </c>
      <c r="C5" s="353" t="s">
        <v>160</v>
      </c>
      <c r="D5" s="353" t="s">
        <v>161</v>
      </c>
      <c r="E5" s="353" t="s">
        <v>159</v>
      </c>
      <c r="F5" s="353" t="s">
        <v>160</v>
      </c>
      <c r="G5" s="353" t="s">
        <v>161</v>
      </c>
      <c r="H5" s="353" t="s">
        <v>159</v>
      </c>
      <c r="I5" s="353" t="s">
        <v>160</v>
      </c>
      <c r="J5" s="353" t="s">
        <v>161</v>
      </c>
      <c r="K5" s="353" t="s">
        <v>159</v>
      </c>
      <c r="L5" s="353" t="s">
        <v>160</v>
      </c>
      <c r="M5" s="35" t="s">
        <v>161</v>
      </c>
      <c r="N5" s="211"/>
    </row>
    <row r="6" spans="1:26" s="209" customFormat="1" ht="12.75" customHeight="1">
      <c r="A6" s="38" t="s">
        <v>70</v>
      </c>
      <c r="B6" s="39">
        <f>E6+H6+K6</f>
        <v>1245318.5100000002</v>
      </c>
      <c r="C6" s="39">
        <f>F6+I6+L6</f>
        <v>1230954.98</v>
      </c>
      <c r="D6" s="39">
        <f>B6/C6%</f>
        <v>101.16686070842333</v>
      </c>
      <c r="E6" s="39">
        <f>SUM(E7:E26)</f>
        <v>390463.29999999993</v>
      </c>
      <c r="F6" s="39">
        <f>SUM(F7:F26)</f>
        <v>383749.93999999994</v>
      </c>
      <c r="G6" s="39">
        <f>E6/F6%</f>
        <v>101.74941004551037</v>
      </c>
      <c r="H6" s="39">
        <f>SUM(H7:H26)</f>
        <v>243664.01</v>
      </c>
      <c r="I6" s="39">
        <f>SUM(I7:I26)</f>
        <v>234844.94</v>
      </c>
      <c r="J6" s="39">
        <f>H6/I6%</f>
        <v>103.75527358605214</v>
      </c>
      <c r="K6" s="39">
        <f>SUM(K7:K26)</f>
        <v>611191.2000000002</v>
      </c>
      <c r="L6" s="39">
        <f>SUM(L7:L26)</f>
        <v>612360.1000000001</v>
      </c>
      <c r="M6" s="39">
        <f>K6/L6%</f>
        <v>99.80911558411466</v>
      </c>
      <c r="N6" s="60"/>
      <c r="O6" s="59"/>
      <c r="P6" s="72"/>
      <c r="Q6" s="163"/>
      <c r="R6" s="72"/>
      <c r="S6" s="72"/>
      <c r="T6" s="163"/>
      <c r="U6" s="72"/>
      <c r="V6" s="72"/>
      <c r="W6" s="163"/>
      <c r="X6" s="72"/>
      <c r="Y6" s="72"/>
      <c r="Z6" s="163"/>
    </row>
    <row r="7" spans="1:26" s="209" customFormat="1" ht="12.75" customHeight="1">
      <c r="A7" s="200" t="s">
        <v>113</v>
      </c>
      <c r="B7" s="39">
        <f aca="true" t="shared" si="0" ref="B7:C26">E7+H7+K7</f>
        <v>101849.98000000001</v>
      </c>
      <c r="C7" s="39">
        <f t="shared" si="0"/>
        <v>95260.97999999998</v>
      </c>
      <c r="D7" s="39">
        <f aca="true" t="shared" si="1" ref="D7:D26">B7/C7%</f>
        <v>106.91678796501992</v>
      </c>
      <c r="E7" s="59">
        <v>17867.67</v>
      </c>
      <c r="F7" s="59">
        <v>13377.55</v>
      </c>
      <c r="G7" s="39">
        <f aca="true" t="shared" si="2" ref="G7:G26">E7/F7%</f>
        <v>133.56459142369118</v>
      </c>
      <c r="H7" s="59">
        <v>45292.01</v>
      </c>
      <c r="I7" s="59">
        <v>44101.52999999999</v>
      </c>
      <c r="J7" s="39">
        <f aca="true" t="shared" si="3" ref="J7:J26">H7/I7%</f>
        <v>102.69940748087427</v>
      </c>
      <c r="K7" s="59">
        <v>38690.3</v>
      </c>
      <c r="L7" s="59">
        <v>37781.9</v>
      </c>
      <c r="M7" s="39">
        <f aca="true" t="shared" si="4" ref="M7:M26">K7/L7%</f>
        <v>102.40432588091123</v>
      </c>
      <c r="N7" s="60"/>
      <c r="O7" s="59"/>
      <c r="P7" s="72"/>
      <c r="Q7" s="163"/>
      <c r="R7" s="72"/>
      <c r="S7" s="72"/>
      <c r="T7" s="163"/>
      <c r="U7" s="72"/>
      <c r="V7" s="72"/>
      <c r="W7" s="163"/>
      <c r="X7" s="72"/>
      <c r="Y7" s="72"/>
      <c r="Z7" s="163"/>
    </row>
    <row r="8" spans="1:26" s="209" customFormat="1" ht="12.75" customHeight="1">
      <c r="A8" s="40" t="s">
        <v>71</v>
      </c>
      <c r="B8" s="39">
        <f t="shared" si="0"/>
        <v>132313.47</v>
      </c>
      <c r="C8" s="39">
        <f t="shared" si="0"/>
        <v>126759.18</v>
      </c>
      <c r="D8" s="39">
        <f t="shared" si="1"/>
        <v>104.38176548633402</v>
      </c>
      <c r="E8" s="59">
        <v>95635.87</v>
      </c>
      <c r="F8" s="59">
        <v>89780.78</v>
      </c>
      <c r="G8" s="39">
        <f t="shared" si="2"/>
        <v>106.52154057917518</v>
      </c>
      <c r="H8" s="59">
        <v>4603.8</v>
      </c>
      <c r="I8" s="59">
        <v>4643.9</v>
      </c>
      <c r="J8" s="39">
        <f t="shared" si="3"/>
        <v>99.13650164732232</v>
      </c>
      <c r="K8" s="59">
        <v>32073.8</v>
      </c>
      <c r="L8" s="59">
        <v>32334.5</v>
      </c>
      <c r="M8" s="39">
        <f t="shared" si="4"/>
        <v>99.19374043204625</v>
      </c>
      <c r="N8" s="60"/>
      <c r="O8" s="59"/>
      <c r="P8" s="72"/>
      <c r="Q8" s="163"/>
      <c r="R8" s="72"/>
      <c r="S8" s="72"/>
      <c r="T8" s="163"/>
      <c r="U8" s="72"/>
      <c r="V8" s="72"/>
      <c r="W8" s="163"/>
      <c r="X8" s="72"/>
      <c r="Y8" s="72"/>
      <c r="Z8" s="163"/>
    </row>
    <row r="9" spans="1:26" s="209" customFormat="1" ht="12.75" customHeight="1">
      <c r="A9" s="40" t="s">
        <v>72</v>
      </c>
      <c r="B9" s="39">
        <f t="shared" si="0"/>
        <v>73844.61</v>
      </c>
      <c r="C9" s="39">
        <f t="shared" si="0"/>
        <v>81939.48999999999</v>
      </c>
      <c r="D9" s="39">
        <f t="shared" si="1"/>
        <v>90.12090507275553</v>
      </c>
      <c r="E9" s="59">
        <v>11121.91</v>
      </c>
      <c r="F9" s="59">
        <v>20817.690000000002</v>
      </c>
      <c r="G9" s="39">
        <f t="shared" si="2"/>
        <v>53.425283977232816</v>
      </c>
      <c r="H9" s="59">
        <v>13508.4</v>
      </c>
      <c r="I9" s="59">
        <v>13009.4</v>
      </c>
      <c r="J9" s="39">
        <f t="shared" si="3"/>
        <v>103.835688040955</v>
      </c>
      <c r="K9" s="59">
        <v>49214.3</v>
      </c>
      <c r="L9" s="59">
        <v>48112.399999999994</v>
      </c>
      <c r="M9" s="39">
        <f t="shared" si="4"/>
        <v>102.2902619698872</v>
      </c>
      <c r="N9" s="60"/>
      <c r="O9" s="59"/>
      <c r="P9" s="72"/>
      <c r="Q9" s="163"/>
      <c r="R9" s="72"/>
      <c r="S9" s="72"/>
      <c r="T9" s="163"/>
      <c r="U9" s="72"/>
      <c r="V9" s="72"/>
      <c r="W9" s="163"/>
      <c r="X9" s="72"/>
      <c r="Y9" s="72"/>
      <c r="Z9" s="163"/>
    </row>
    <row r="10" spans="1:26" s="209" customFormat="1" ht="12.75" customHeight="1">
      <c r="A10" s="40" t="s">
        <v>73</v>
      </c>
      <c r="B10" s="39">
        <f t="shared" si="0"/>
        <v>177499.61</v>
      </c>
      <c r="C10" s="39">
        <f t="shared" si="0"/>
        <v>175005.1</v>
      </c>
      <c r="D10" s="39">
        <f t="shared" si="1"/>
        <v>101.42539274569711</v>
      </c>
      <c r="E10" s="59">
        <v>94558.91</v>
      </c>
      <c r="F10" s="59">
        <v>92920.70000000001</v>
      </c>
      <c r="G10" s="39">
        <f t="shared" si="2"/>
        <v>101.76301943485143</v>
      </c>
      <c r="H10" s="59">
        <v>31944</v>
      </c>
      <c r="I10" s="59">
        <v>31285.599999999995</v>
      </c>
      <c r="J10" s="39">
        <f t="shared" si="3"/>
        <v>102.10448257345234</v>
      </c>
      <c r="K10" s="59">
        <v>50996.7</v>
      </c>
      <c r="L10" s="59">
        <v>50798.8</v>
      </c>
      <c r="M10" s="39">
        <f t="shared" si="4"/>
        <v>100.38957613171964</v>
      </c>
      <c r="N10" s="60"/>
      <c r="O10" s="59"/>
      <c r="P10" s="72"/>
      <c r="Q10" s="163"/>
      <c r="R10" s="72"/>
      <c r="S10" s="72"/>
      <c r="T10" s="163"/>
      <c r="U10" s="72"/>
      <c r="V10" s="72"/>
      <c r="W10" s="163"/>
      <c r="X10" s="72"/>
      <c r="Y10" s="72"/>
      <c r="Z10" s="163"/>
    </row>
    <row r="11" spans="1:26" s="209" customFormat="1" ht="12.75" customHeight="1">
      <c r="A11" s="40" t="s">
        <v>74</v>
      </c>
      <c r="B11" s="39">
        <f t="shared" si="0"/>
        <v>30714.53</v>
      </c>
      <c r="C11" s="39">
        <f t="shared" si="0"/>
        <v>29776.5</v>
      </c>
      <c r="D11" s="39">
        <f t="shared" si="1"/>
        <v>103.15023592430272</v>
      </c>
      <c r="E11" s="59">
        <v>231.23</v>
      </c>
      <c r="F11" s="59">
        <v>299.79999999999995</v>
      </c>
      <c r="G11" s="39">
        <f t="shared" si="2"/>
        <v>77.12808539026018</v>
      </c>
      <c r="H11" s="59">
        <v>8253.7</v>
      </c>
      <c r="I11" s="59">
        <v>7824</v>
      </c>
      <c r="J11" s="39">
        <f t="shared" si="3"/>
        <v>105.4920756646217</v>
      </c>
      <c r="K11" s="59">
        <v>22229.6</v>
      </c>
      <c r="L11" s="59">
        <v>21652.7</v>
      </c>
      <c r="M11" s="39">
        <f t="shared" si="4"/>
        <v>102.66433285456316</v>
      </c>
      <c r="N11" s="60"/>
      <c r="O11" s="59"/>
      <c r="P11" s="72"/>
      <c r="Q11" s="163"/>
      <c r="R11" s="72"/>
      <c r="S11" s="72"/>
      <c r="T11" s="163"/>
      <c r="U11" s="72"/>
      <c r="V11" s="72"/>
      <c r="W11" s="163"/>
      <c r="X11" s="72"/>
      <c r="Y11" s="72"/>
      <c r="Z11" s="163"/>
    </row>
    <row r="12" spans="1:26" s="209" customFormat="1" ht="12.75" customHeight="1">
      <c r="A12" s="40" t="s">
        <v>75</v>
      </c>
      <c r="B12" s="39">
        <f t="shared" si="0"/>
        <v>54009.869999999995</v>
      </c>
      <c r="C12" s="39">
        <f t="shared" si="0"/>
        <v>52709.3</v>
      </c>
      <c r="D12" s="39">
        <f t="shared" si="1"/>
        <v>102.46743933233792</v>
      </c>
      <c r="E12" s="59">
        <v>11171.97</v>
      </c>
      <c r="F12" s="59">
        <v>10705.2</v>
      </c>
      <c r="G12" s="39">
        <f t="shared" si="2"/>
        <v>104.3602174644098</v>
      </c>
      <c r="H12" s="59">
        <v>19432.1</v>
      </c>
      <c r="I12" s="59">
        <v>18642.4</v>
      </c>
      <c r="J12" s="39">
        <f t="shared" si="3"/>
        <v>104.23604256962622</v>
      </c>
      <c r="K12" s="59">
        <v>23405.8</v>
      </c>
      <c r="L12" s="59">
        <v>23361.699999999997</v>
      </c>
      <c r="M12" s="39">
        <f t="shared" si="4"/>
        <v>100.1887705089955</v>
      </c>
      <c r="N12" s="60"/>
      <c r="O12" s="59"/>
      <c r="P12" s="72"/>
      <c r="Q12" s="163"/>
      <c r="R12" s="72"/>
      <c r="S12" s="72"/>
      <c r="T12" s="163"/>
      <c r="U12" s="72"/>
      <c r="V12" s="72"/>
      <c r="W12" s="163"/>
      <c r="X12" s="72"/>
      <c r="Y12" s="72"/>
      <c r="Z12" s="163"/>
    </row>
    <row r="13" spans="1:26" s="209" customFormat="1" ht="12.75" customHeight="1">
      <c r="A13" s="40" t="s">
        <v>76</v>
      </c>
      <c r="B13" s="39">
        <f t="shared" si="0"/>
        <v>79499.42000000001</v>
      </c>
      <c r="C13" s="39">
        <f t="shared" si="0"/>
        <v>80796.29999999999</v>
      </c>
      <c r="D13" s="39">
        <f t="shared" si="1"/>
        <v>98.39487699312967</v>
      </c>
      <c r="E13" s="59">
        <v>14673.28</v>
      </c>
      <c r="F13" s="59">
        <v>17722.22</v>
      </c>
      <c r="G13" s="39">
        <f t="shared" si="2"/>
        <v>82.79594768601224</v>
      </c>
      <c r="H13" s="59">
        <v>22184.84</v>
      </c>
      <c r="I13" s="59">
        <v>21566.68</v>
      </c>
      <c r="J13" s="39">
        <f t="shared" si="3"/>
        <v>102.86627334388047</v>
      </c>
      <c r="K13" s="59">
        <v>42641.3</v>
      </c>
      <c r="L13" s="59">
        <v>41507.399999999994</v>
      </c>
      <c r="M13" s="39">
        <f t="shared" si="4"/>
        <v>102.73180204011817</v>
      </c>
      <c r="N13" s="60"/>
      <c r="O13" s="59"/>
      <c r="P13" s="72"/>
      <c r="Q13" s="163"/>
      <c r="R13" s="72"/>
      <c r="S13" s="72"/>
      <c r="T13" s="163"/>
      <c r="U13" s="72"/>
      <c r="V13" s="72"/>
      <c r="W13" s="163"/>
      <c r="X13" s="72"/>
      <c r="Y13" s="72"/>
      <c r="Z13" s="163"/>
    </row>
    <row r="14" spans="1:26" s="209" customFormat="1" ht="12.75" customHeight="1">
      <c r="A14" s="40" t="s">
        <v>114</v>
      </c>
      <c r="B14" s="39">
        <f t="shared" si="0"/>
        <v>64230.63</v>
      </c>
      <c r="C14" s="39">
        <f t="shared" si="0"/>
        <v>62588.079999999994</v>
      </c>
      <c r="D14" s="39">
        <f t="shared" si="1"/>
        <v>102.62438151162331</v>
      </c>
      <c r="E14" s="59">
        <v>2659.74</v>
      </c>
      <c r="F14" s="59">
        <v>2146.77</v>
      </c>
      <c r="G14" s="39">
        <f t="shared" si="2"/>
        <v>123.89496778881761</v>
      </c>
      <c r="H14" s="59">
        <v>21040.69</v>
      </c>
      <c r="I14" s="59">
        <v>20250.109999999997</v>
      </c>
      <c r="J14" s="39">
        <f t="shared" si="3"/>
        <v>103.90407755809721</v>
      </c>
      <c r="K14" s="59">
        <v>40530.2</v>
      </c>
      <c r="L14" s="59">
        <v>40191.2</v>
      </c>
      <c r="M14" s="39">
        <f t="shared" si="4"/>
        <v>100.84346822189931</v>
      </c>
      <c r="N14" s="60"/>
      <c r="O14" s="59"/>
      <c r="P14" s="72"/>
      <c r="Q14" s="163"/>
      <c r="R14" s="72"/>
      <c r="S14" s="72"/>
      <c r="T14" s="163"/>
      <c r="U14" s="72"/>
      <c r="V14" s="72"/>
      <c r="W14" s="163"/>
      <c r="X14" s="72"/>
      <c r="Y14" s="72"/>
      <c r="Z14" s="163"/>
    </row>
    <row r="15" spans="1:26" s="209" customFormat="1" ht="12.75" customHeight="1">
      <c r="A15" s="40" t="s">
        <v>77</v>
      </c>
      <c r="B15" s="39">
        <f t="shared" si="0"/>
        <v>68634.34</v>
      </c>
      <c r="C15" s="39">
        <f t="shared" si="0"/>
        <v>68967.01</v>
      </c>
      <c r="D15" s="39">
        <f t="shared" si="1"/>
        <v>99.51763894070513</v>
      </c>
      <c r="E15" s="59">
        <v>15667.14</v>
      </c>
      <c r="F15" s="59">
        <v>17366.01</v>
      </c>
      <c r="G15" s="39">
        <f t="shared" si="2"/>
        <v>90.21726925183161</v>
      </c>
      <c r="H15" s="59">
        <v>18119.3</v>
      </c>
      <c r="I15" s="59">
        <v>16904.5</v>
      </c>
      <c r="J15" s="39">
        <f t="shared" si="3"/>
        <v>107.18625218137183</v>
      </c>
      <c r="K15" s="59">
        <v>34847.9</v>
      </c>
      <c r="L15" s="59">
        <v>34696.5</v>
      </c>
      <c r="M15" s="39">
        <f t="shared" si="4"/>
        <v>100.43635525197067</v>
      </c>
      <c r="N15" s="60"/>
      <c r="O15" s="59"/>
      <c r="P15" s="72"/>
      <c r="Q15" s="163"/>
      <c r="R15" s="72"/>
      <c r="S15" s="72"/>
      <c r="T15" s="163"/>
      <c r="U15" s="72"/>
      <c r="V15" s="72"/>
      <c r="W15" s="163"/>
      <c r="X15" s="72"/>
      <c r="Y15" s="72"/>
      <c r="Z15" s="163"/>
    </row>
    <row r="16" spans="1:26" s="209" customFormat="1" ht="12.75" customHeight="1">
      <c r="A16" s="40" t="s">
        <v>78</v>
      </c>
      <c r="B16" s="39">
        <f t="shared" si="0"/>
        <v>52719.95</v>
      </c>
      <c r="C16" s="39">
        <f t="shared" si="0"/>
        <v>62651.56</v>
      </c>
      <c r="D16" s="39">
        <f t="shared" si="1"/>
        <v>84.14786479378965</v>
      </c>
      <c r="E16" s="59">
        <v>18720.85</v>
      </c>
      <c r="F16" s="59">
        <v>20943.16</v>
      </c>
      <c r="G16" s="39">
        <f t="shared" si="2"/>
        <v>89.38885058415252</v>
      </c>
      <c r="H16" s="59">
        <v>2653.4</v>
      </c>
      <c r="I16" s="59">
        <v>2528.6</v>
      </c>
      <c r="J16" s="39">
        <f t="shared" si="3"/>
        <v>104.93553745155424</v>
      </c>
      <c r="K16" s="59">
        <v>31345.7</v>
      </c>
      <c r="L16" s="59">
        <v>39179.799999999996</v>
      </c>
      <c r="M16" s="39">
        <f t="shared" si="4"/>
        <v>80.00474734429477</v>
      </c>
      <c r="N16" s="60"/>
      <c r="O16" s="59"/>
      <c r="P16" s="72"/>
      <c r="Q16" s="163"/>
      <c r="R16" s="72"/>
      <c r="S16" s="72"/>
      <c r="T16" s="163"/>
      <c r="U16" s="72"/>
      <c r="V16" s="72"/>
      <c r="W16" s="163"/>
      <c r="X16" s="72"/>
      <c r="Y16" s="72"/>
      <c r="Z16" s="163"/>
    </row>
    <row r="17" spans="1:26" s="209" customFormat="1" ht="12.75" customHeight="1">
      <c r="A17" s="40" t="s">
        <v>79</v>
      </c>
      <c r="B17" s="39">
        <f t="shared" si="0"/>
        <v>21098.71</v>
      </c>
      <c r="C17" s="39">
        <f t="shared" si="0"/>
        <v>20561.63</v>
      </c>
      <c r="D17" s="39">
        <f t="shared" si="1"/>
        <v>102.61204972562972</v>
      </c>
      <c r="E17" s="59">
        <v>833.21</v>
      </c>
      <c r="F17" s="59">
        <v>760.7300000000001</v>
      </c>
      <c r="G17" s="39">
        <f t="shared" si="2"/>
        <v>109.52769050780171</v>
      </c>
      <c r="H17" s="59">
        <v>3128.3</v>
      </c>
      <c r="I17" s="59">
        <v>3003</v>
      </c>
      <c r="J17" s="39">
        <f t="shared" si="3"/>
        <v>104.17249417249417</v>
      </c>
      <c r="K17" s="59">
        <v>17137.2</v>
      </c>
      <c r="L17" s="59">
        <v>16797.9</v>
      </c>
      <c r="M17" s="39">
        <f t="shared" si="4"/>
        <v>102.01989534406086</v>
      </c>
      <c r="N17" s="60"/>
      <c r="O17" s="59"/>
      <c r="P17" s="72"/>
      <c r="Q17" s="163"/>
      <c r="R17" s="72"/>
      <c r="S17" s="72"/>
      <c r="T17" s="163"/>
      <c r="U17" s="72"/>
      <c r="V17" s="72"/>
      <c r="W17" s="163"/>
      <c r="X17" s="72"/>
      <c r="Y17" s="72"/>
      <c r="Z17" s="163"/>
    </row>
    <row r="18" spans="1:26" s="209" customFormat="1" ht="12.75" customHeight="1">
      <c r="A18" s="40" t="s">
        <v>80</v>
      </c>
      <c r="B18" s="39">
        <f t="shared" si="0"/>
        <v>11495.29</v>
      </c>
      <c r="C18" s="39">
        <f t="shared" si="0"/>
        <v>8644.02</v>
      </c>
      <c r="D18" s="39">
        <f t="shared" si="1"/>
        <v>132.98546278236284</v>
      </c>
      <c r="E18" s="59">
        <v>5297.39</v>
      </c>
      <c r="F18" s="59">
        <v>2492.02</v>
      </c>
      <c r="G18" s="39" t="s">
        <v>129</v>
      </c>
      <c r="H18" s="59">
        <v>1726.5</v>
      </c>
      <c r="I18" s="59">
        <v>1704.5</v>
      </c>
      <c r="J18" s="39">
        <f t="shared" si="3"/>
        <v>101.29070108536227</v>
      </c>
      <c r="K18" s="59">
        <v>4471.4</v>
      </c>
      <c r="L18" s="59">
        <v>4447.5</v>
      </c>
      <c r="M18" s="39">
        <f t="shared" si="4"/>
        <v>100.53738055087126</v>
      </c>
      <c r="N18" s="60"/>
      <c r="O18" s="59"/>
      <c r="P18" s="72"/>
      <c r="Q18" s="163"/>
      <c r="R18" s="72"/>
      <c r="S18" s="72"/>
      <c r="T18" s="163"/>
      <c r="U18" s="72"/>
      <c r="V18" s="72"/>
      <c r="W18" s="163"/>
      <c r="X18" s="72"/>
      <c r="Y18" s="72"/>
      <c r="Z18" s="163"/>
    </row>
    <row r="19" spans="1:26" s="209" customFormat="1" ht="12.75" customHeight="1">
      <c r="A19" s="40" t="s">
        <v>81</v>
      </c>
      <c r="B19" s="39">
        <f t="shared" si="0"/>
        <v>60373.049999999996</v>
      </c>
      <c r="C19" s="39">
        <f t="shared" si="0"/>
        <v>58488.88</v>
      </c>
      <c r="D19" s="39">
        <f t="shared" si="1"/>
        <v>103.2214157631331</v>
      </c>
      <c r="E19" s="59">
        <v>21560.5</v>
      </c>
      <c r="F19" s="59">
        <v>20158.48</v>
      </c>
      <c r="G19" s="39">
        <f t="shared" si="2"/>
        <v>106.95498866978066</v>
      </c>
      <c r="H19" s="59">
        <v>13709.95</v>
      </c>
      <c r="I19" s="59">
        <v>13366.5</v>
      </c>
      <c r="J19" s="39">
        <f t="shared" si="3"/>
        <v>102.5694834100176</v>
      </c>
      <c r="K19" s="59">
        <v>25102.6</v>
      </c>
      <c r="L19" s="59">
        <v>24963.9</v>
      </c>
      <c r="M19" s="39">
        <f t="shared" si="4"/>
        <v>100.55560228970633</v>
      </c>
      <c r="N19" s="60"/>
      <c r="O19" s="59"/>
      <c r="P19" s="72"/>
      <c r="Q19" s="163"/>
      <c r="R19" s="72"/>
      <c r="S19" s="72"/>
      <c r="T19" s="163"/>
      <c r="U19" s="72"/>
      <c r="V19" s="72"/>
      <c r="W19" s="163"/>
      <c r="X19" s="72"/>
      <c r="Y19" s="72"/>
      <c r="Z19" s="163"/>
    </row>
    <row r="20" spans="1:26" s="209" customFormat="1" ht="12.75" customHeight="1">
      <c r="A20" s="40" t="s">
        <v>82</v>
      </c>
      <c r="B20" s="39">
        <f t="shared" si="0"/>
        <v>64458.17</v>
      </c>
      <c r="C20" s="39">
        <f t="shared" si="0"/>
        <v>61011.99999999999</v>
      </c>
      <c r="D20" s="39">
        <f t="shared" si="1"/>
        <v>105.64834786599359</v>
      </c>
      <c r="E20" s="59">
        <v>12891.7</v>
      </c>
      <c r="F20" s="59">
        <v>9574.099999999999</v>
      </c>
      <c r="G20" s="39">
        <f t="shared" si="2"/>
        <v>134.65182105889852</v>
      </c>
      <c r="H20" s="59">
        <v>5364.47</v>
      </c>
      <c r="I20" s="59">
        <v>5296</v>
      </c>
      <c r="J20" s="39">
        <f t="shared" si="3"/>
        <v>101.29286253776435</v>
      </c>
      <c r="K20" s="59">
        <v>46202</v>
      </c>
      <c r="L20" s="59">
        <v>46141.899999999994</v>
      </c>
      <c r="M20" s="39">
        <f t="shared" si="4"/>
        <v>100.13025037980665</v>
      </c>
      <c r="N20" s="60"/>
      <c r="O20" s="59"/>
      <c r="P20" s="72"/>
      <c r="Q20" s="163"/>
      <c r="R20" s="72"/>
      <c r="S20" s="72"/>
      <c r="T20" s="163"/>
      <c r="U20" s="72"/>
      <c r="V20" s="72"/>
      <c r="W20" s="163"/>
      <c r="X20" s="72"/>
      <c r="Y20" s="72"/>
      <c r="Z20" s="163"/>
    </row>
    <row r="21" spans="1:26" s="209" customFormat="1" ht="12.75" customHeight="1">
      <c r="A21" s="40" t="s">
        <v>83</v>
      </c>
      <c r="B21" s="39">
        <f t="shared" si="0"/>
        <v>130225.45</v>
      </c>
      <c r="C21" s="39">
        <f t="shared" si="0"/>
        <v>132910.40000000002</v>
      </c>
      <c r="D21" s="39">
        <f t="shared" si="1"/>
        <v>97.97987967833967</v>
      </c>
      <c r="E21" s="59">
        <v>20621.35</v>
      </c>
      <c r="F21" s="59">
        <v>24300.7</v>
      </c>
      <c r="G21" s="39">
        <f t="shared" si="2"/>
        <v>84.8590781335517</v>
      </c>
      <c r="H21" s="59">
        <v>6264.8</v>
      </c>
      <c r="I21" s="59">
        <v>6104.7</v>
      </c>
      <c r="J21" s="39">
        <f t="shared" si="3"/>
        <v>102.62256949563452</v>
      </c>
      <c r="K21" s="59">
        <v>103339.3</v>
      </c>
      <c r="L21" s="59">
        <v>102505.00000000001</v>
      </c>
      <c r="M21" s="39">
        <f t="shared" si="4"/>
        <v>100.81391151651137</v>
      </c>
      <c r="N21" s="60"/>
      <c r="O21" s="59"/>
      <c r="P21" s="72"/>
      <c r="Q21" s="163"/>
      <c r="R21" s="72"/>
      <c r="S21" s="72"/>
      <c r="T21" s="163"/>
      <c r="U21" s="72"/>
      <c r="V21" s="72"/>
      <c r="W21" s="163"/>
      <c r="X21" s="72"/>
      <c r="Y21" s="72"/>
      <c r="Z21" s="163"/>
    </row>
    <row r="22" spans="1:26" s="209" customFormat="1" ht="12.75">
      <c r="A22" s="200" t="s">
        <v>115</v>
      </c>
      <c r="B22" s="39">
        <f t="shared" si="0"/>
        <v>19092.22</v>
      </c>
      <c r="C22" s="39">
        <f t="shared" si="0"/>
        <v>19234.719999999998</v>
      </c>
      <c r="D22" s="39">
        <f t="shared" si="1"/>
        <v>99.25915219977209</v>
      </c>
      <c r="E22" s="59">
        <v>218.12</v>
      </c>
      <c r="F22" s="59">
        <v>956.3199999999999</v>
      </c>
      <c r="G22" s="39">
        <f t="shared" si="2"/>
        <v>22.80826501589426</v>
      </c>
      <c r="H22" s="59">
        <v>9532.6</v>
      </c>
      <c r="I22" s="59">
        <v>9049.599999999999</v>
      </c>
      <c r="J22" s="39">
        <f t="shared" si="3"/>
        <v>105.33725247524755</v>
      </c>
      <c r="K22" s="59">
        <v>9341.5</v>
      </c>
      <c r="L22" s="59">
        <v>9228.8</v>
      </c>
      <c r="M22" s="39">
        <f t="shared" si="4"/>
        <v>101.22117718446603</v>
      </c>
      <c r="N22" s="60"/>
      <c r="O22" s="59"/>
      <c r="P22" s="72"/>
      <c r="Q22" s="163"/>
      <c r="R22" s="72"/>
      <c r="S22" s="72"/>
      <c r="T22" s="163"/>
      <c r="U22" s="72"/>
      <c r="V22" s="72"/>
      <c r="W22" s="163"/>
      <c r="X22" s="72"/>
      <c r="Y22" s="72"/>
      <c r="Z22" s="163"/>
    </row>
    <row r="23" spans="1:26" s="209" customFormat="1" ht="12.75" customHeight="1">
      <c r="A23" s="40" t="s">
        <v>84</v>
      </c>
      <c r="B23" s="39">
        <f t="shared" si="0"/>
        <v>98126.41</v>
      </c>
      <c r="C23" s="39">
        <f t="shared" si="0"/>
        <v>84899.12</v>
      </c>
      <c r="D23" s="39">
        <f t="shared" si="1"/>
        <v>115.5800083675779</v>
      </c>
      <c r="E23" s="59">
        <v>45323.76</v>
      </c>
      <c r="F23" s="59">
        <v>34337</v>
      </c>
      <c r="G23" s="39">
        <f t="shared" si="2"/>
        <v>131.99685470483735</v>
      </c>
      <c r="H23" s="59">
        <v>16259.45</v>
      </c>
      <c r="I23" s="59">
        <v>14992.82</v>
      </c>
      <c r="J23" s="39">
        <f t="shared" si="3"/>
        <v>108.44824389274333</v>
      </c>
      <c r="K23" s="59">
        <v>36543.2</v>
      </c>
      <c r="L23" s="59">
        <v>35569.3</v>
      </c>
      <c r="M23" s="39">
        <f t="shared" si="4"/>
        <v>102.73803532821842</v>
      </c>
      <c r="N23" s="60"/>
      <c r="O23" s="59"/>
      <c r="P23" s="72"/>
      <c r="Q23" s="163"/>
      <c r="R23" s="72"/>
      <c r="S23" s="72"/>
      <c r="T23" s="163"/>
      <c r="U23" s="72"/>
      <c r="V23" s="72"/>
      <c r="W23" s="163"/>
      <c r="X23" s="72"/>
      <c r="Y23" s="72"/>
      <c r="Z23" s="163"/>
    </row>
    <row r="24" spans="1:26" s="209" customFormat="1" ht="12.75" customHeight="1">
      <c r="A24" s="40" t="s">
        <v>116</v>
      </c>
      <c r="B24" s="39">
        <f>E24+K24</f>
        <v>57.48</v>
      </c>
      <c r="C24" s="39">
        <f t="shared" si="0"/>
        <v>62.22</v>
      </c>
      <c r="D24" s="39">
        <f t="shared" si="1"/>
        <v>92.38187078109932</v>
      </c>
      <c r="E24" s="59">
        <v>5.18</v>
      </c>
      <c r="F24" s="59">
        <v>5.82</v>
      </c>
      <c r="G24" s="39">
        <f t="shared" si="2"/>
        <v>89.00343642611683</v>
      </c>
      <c r="H24" s="59" t="s">
        <v>85</v>
      </c>
      <c r="I24" s="59">
        <v>4.4</v>
      </c>
      <c r="J24" s="39" t="s">
        <v>85</v>
      </c>
      <c r="K24" s="59">
        <v>52.3</v>
      </c>
      <c r="L24" s="59">
        <v>52</v>
      </c>
      <c r="M24" s="39">
        <f t="shared" si="4"/>
        <v>100.57692307692307</v>
      </c>
      <c r="N24" s="60"/>
      <c r="O24" s="59"/>
      <c r="P24" s="72"/>
      <c r="Q24" s="163"/>
      <c r="R24" s="72"/>
      <c r="S24" s="72"/>
      <c r="T24" s="163"/>
      <c r="U24" s="73"/>
      <c r="V24" s="72"/>
      <c r="W24" s="73"/>
      <c r="X24" s="72"/>
      <c r="Y24" s="72"/>
      <c r="Z24" s="163"/>
    </row>
    <row r="25" spans="1:26" s="209" customFormat="1" ht="12.75" customHeight="1">
      <c r="A25" s="40" t="s">
        <v>86</v>
      </c>
      <c r="B25" s="39">
        <f>E25+K25</f>
        <v>55.269999999999996</v>
      </c>
      <c r="C25" s="39">
        <f>F25+L25</f>
        <v>66.39</v>
      </c>
      <c r="D25" s="39">
        <f t="shared" si="1"/>
        <v>83.25048953155594</v>
      </c>
      <c r="E25" s="59">
        <v>8.97</v>
      </c>
      <c r="F25" s="59">
        <v>5.79</v>
      </c>
      <c r="G25" s="39">
        <f t="shared" si="2"/>
        <v>154.92227979274614</v>
      </c>
      <c r="H25" s="59" t="s">
        <v>85</v>
      </c>
      <c r="I25" s="59">
        <v>0</v>
      </c>
      <c r="J25" s="39" t="s">
        <v>85</v>
      </c>
      <c r="K25" s="59">
        <v>46.3</v>
      </c>
      <c r="L25" s="59">
        <v>60.6</v>
      </c>
      <c r="M25" s="39">
        <f t="shared" si="4"/>
        <v>76.4026402640264</v>
      </c>
      <c r="N25" s="60"/>
      <c r="O25" s="59"/>
      <c r="P25" s="72"/>
      <c r="Q25" s="163"/>
      <c r="R25" s="72"/>
      <c r="S25" s="72"/>
      <c r="T25" s="163"/>
      <c r="U25" s="73"/>
      <c r="V25" s="73"/>
      <c r="W25" s="73"/>
      <c r="X25" s="72"/>
      <c r="Y25" s="72"/>
      <c r="Z25" s="163"/>
    </row>
    <row r="26" spans="1:26" s="209" customFormat="1" ht="12.75" customHeight="1">
      <c r="A26" s="44" t="s">
        <v>87</v>
      </c>
      <c r="B26" s="39">
        <f t="shared" si="0"/>
        <v>5020.05</v>
      </c>
      <c r="C26" s="39">
        <f t="shared" si="0"/>
        <v>8622.1</v>
      </c>
      <c r="D26" s="39">
        <f t="shared" si="1"/>
        <v>58.22305470824973</v>
      </c>
      <c r="E26" s="59">
        <v>1394.55</v>
      </c>
      <c r="F26" s="59">
        <v>5079.1</v>
      </c>
      <c r="G26" s="39">
        <f t="shared" si="2"/>
        <v>27.456636018192196</v>
      </c>
      <c r="H26" s="59">
        <v>645.7</v>
      </c>
      <c r="I26" s="59">
        <v>566.7</v>
      </c>
      <c r="J26" s="39">
        <f t="shared" si="3"/>
        <v>113.94035644962061</v>
      </c>
      <c r="K26" s="59">
        <v>2979.8</v>
      </c>
      <c r="L26" s="59">
        <v>2976.3</v>
      </c>
      <c r="M26" s="39">
        <f t="shared" si="4"/>
        <v>100.11759567247925</v>
      </c>
      <c r="N26" s="60"/>
      <c r="O26" s="59"/>
      <c r="P26" s="72"/>
      <c r="Q26" s="163"/>
      <c r="R26" s="72"/>
      <c r="S26" s="72"/>
      <c r="T26" s="163"/>
      <c r="U26" s="72"/>
      <c r="V26" s="72"/>
      <c r="W26" s="163"/>
      <c r="X26" s="72"/>
      <c r="Y26" s="72"/>
      <c r="Z26" s="163"/>
    </row>
    <row r="27" spans="1:13" ht="9" customHeight="1">
      <c r="A27" s="212"/>
      <c r="B27" s="213"/>
      <c r="C27" s="212"/>
      <c r="D27" s="212"/>
      <c r="E27" s="212"/>
      <c r="F27" s="212"/>
      <c r="G27" s="212"/>
      <c r="H27" s="212"/>
      <c r="I27" s="212"/>
      <c r="J27" s="212"/>
      <c r="K27" s="213"/>
      <c r="L27" s="213"/>
      <c r="M27" s="212"/>
    </row>
    <row r="28" spans="2:13" ht="12.75">
      <c r="B28" s="214"/>
      <c r="C28" s="214"/>
      <c r="D28" s="165"/>
      <c r="E28" s="214"/>
      <c r="F28" s="214"/>
      <c r="G28" s="165"/>
      <c r="H28" s="214"/>
      <c r="I28" s="214"/>
      <c r="J28" s="165"/>
      <c r="K28" s="214"/>
      <c r="L28" s="214"/>
      <c r="M28" s="165"/>
    </row>
    <row r="29" spans="2:13" ht="12.75">
      <c r="B29" s="214"/>
      <c r="C29" s="214"/>
      <c r="D29" s="165"/>
      <c r="E29" s="214"/>
      <c r="F29" s="214"/>
      <c r="G29" s="165"/>
      <c r="H29" s="214"/>
      <c r="I29" s="214"/>
      <c r="J29" s="165"/>
      <c r="K29" s="214"/>
      <c r="L29" s="214"/>
      <c r="M29" s="165"/>
    </row>
    <row r="30" spans="2:13" ht="12.75">
      <c r="B30" s="214"/>
      <c r="C30" s="214"/>
      <c r="D30" s="165"/>
      <c r="E30" s="214"/>
      <c r="F30" s="214"/>
      <c r="G30" s="165"/>
      <c r="H30" s="214"/>
      <c r="I30" s="214"/>
      <c r="J30" s="165"/>
      <c r="K30" s="214"/>
      <c r="L30" s="214"/>
      <c r="M30" s="165"/>
    </row>
    <row r="31" spans="2:13" ht="12.75">
      <c r="B31" s="214"/>
      <c r="C31" s="214"/>
      <c r="D31" s="165"/>
      <c r="E31" s="214"/>
      <c r="F31" s="214"/>
      <c r="G31" s="165"/>
      <c r="H31" s="214"/>
      <c r="I31" s="214"/>
      <c r="J31" s="165"/>
      <c r="K31" s="214"/>
      <c r="L31" s="214"/>
      <c r="M31" s="165"/>
    </row>
    <row r="32" spans="2:13" ht="12.75">
      <c r="B32" s="214"/>
      <c r="C32" s="214"/>
      <c r="D32" s="165"/>
      <c r="E32" s="214"/>
      <c r="F32" s="214"/>
      <c r="G32" s="165"/>
      <c r="H32" s="214"/>
      <c r="I32" s="214"/>
      <c r="J32" s="165"/>
      <c r="K32" s="214"/>
      <c r="L32" s="214"/>
      <c r="M32" s="165"/>
    </row>
    <row r="33" spans="2:13" ht="12.75">
      <c r="B33" s="214"/>
      <c r="C33" s="214"/>
      <c r="D33" s="165"/>
      <c r="E33" s="214"/>
      <c r="F33" s="214"/>
      <c r="G33" s="165"/>
      <c r="H33" s="214"/>
      <c r="I33" s="214"/>
      <c r="J33" s="165"/>
      <c r="K33" s="214"/>
      <c r="L33" s="214"/>
      <c r="M33" s="165"/>
    </row>
    <row r="34" spans="2:13" ht="12.75">
      <c r="B34" s="214"/>
      <c r="C34" s="214"/>
      <c r="D34" s="165"/>
      <c r="E34" s="214"/>
      <c r="F34" s="214"/>
      <c r="G34" s="165"/>
      <c r="H34" s="214"/>
      <c r="I34" s="214"/>
      <c r="J34" s="165"/>
      <c r="K34" s="214"/>
      <c r="L34" s="214"/>
      <c r="M34" s="165"/>
    </row>
    <row r="35" spans="2:13" ht="12.75">
      <c r="B35" s="214"/>
      <c r="C35" s="214"/>
      <c r="D35" s="165"/>
      <c r="E35" s="214"/>
      <c r="F35" s="214"/>
      <c r="G35" s="165"/>
      <c r="H35" s="214"/>
      <c r="I35" s="214"/>
      <c r="J35" s="165"/>
      <c r="K35" s="214"/>
      <c r="L35" s="214"/>
      <c r="M35" s="165"/>
    </row>
    <row r="36" spans="2:13" ht="12.75">
      <c r="B36" s="214"/>
      <c r="C36" s="214"/>
      <c r="D36" s="165"/>
      <c r="E36" s="214"/>
      <c r="F36" s="214"/>
      <c r="G36" s="165"/>
      <c r="H36" s="214"/>
      <c r="I36" s="214"/>
      <c r="J36" s="165"/>
      <c r="K36" s="214"/>
      <c r="L36" s="214"/>
      <c r="M36" s="165"/>
    </row>
    <row r="37" spans="2:13" ht="12.75">
      <c r="B37" s="214"/>
      <c r="C37" s="214"/>
      <c r="D37" s="165"/>
      <c r="E37" s="214"/>
      <c r="F37" s="214"/>
      <c r="G37" s="165"/>
      <c r="H37" s="214"/>
      <c r="I37" s="214"/>
      <c r="J37" s="165"/>
      <c r="K37" s="214"/>
      <c r="L37" s="214"/>
      <c r="M37" s="165"/>
    </row>
    <row r="38" spans="2:13" ht="12.75">
      <c r="B38" s="214"/>
      <c r="C38" s="214"/>
      <c r="D38" s="165"/>
      <c r="E38" s="214"/>
      <c r="F38" s="214"/>
      <c r="G38" s="165"/>
      <c r="H38" s="214"/>
      <c r="I38" s="214"/>
      <c r="J38" s="165"/>
      <c r="K38" s="214"/>
      <c r="L38" s="214"/>
      <c r="M38" s="165"/>
    </row>
    <row r="39" spans="2:13" ht="12.75">
      <c r="B39" s="214"/>
      <c r="C39" s="214"/>
      <c r="D39" s="165"/>
      <c r="E39" s="214"/>
      <c r="F39" s="214"/>
      <c r="G39" s="165"/>
      <c r="H39" s="214"/>
      <c r="I39" s="214"/>
      <c r="J39" s="165"/>
      <c r="K39" s="214"/>
      <c r="L39" s="214"/>
      <c r="M39" s="165"/>
    </row>
    <row r="40" spans="2:13" ht="12.75">
      <c r="B40" s="214"/>
      <c r="C40" s="214"/>
      <c r="D40" s="165"/>
      <c r="E40" s="214"/>
      <c r="F40" s="214"/>
      <c r="G40" s="165"/>
      <c r="H40" s="214"/>
      <c r="I40" s="214"/>
      <c r="J40" s="165"/>
      <c r="K40" s="214"/>
      <c r="L40" s="214"/>
      <c r="M40" s="165"/>
    </row>
    <row r="41" spans="2:13" ht="12.75">
      <c r="B41" s="214"/>
      <c r="C41" s="214"/>
      <c r="D41" s="165"/>
      <c r="E41" s="214"/>
      <c r="F41" s="214"/>
      <c r="G41" s="165"/>
      <c r="H41" s="214"/>
      <c r="I41" s="214"/>
      <c r="J41" s="165"/>
      <c r="K41" s="214"/>
      <c r="L41" s="214"/>
      <c r="M41" s="165"/>
    </row>
    <row r="42" spans="2:13" ht="12.75">
      <c r="B42" s="214"/>
      <c r="C42" s="214"/>
      <c r="D42" s="165"/>
      <c r="E42" s="214"/>
      <c r="F42" s="214"/>
      <c r="G42" s="165"/>
      <c r="H42" s="214"/>
      <c r="I42" s="214"/>
      <c r="J42" s="165"/>
      <c r="K42" s="214"/>
      <c r="L42" s="214"/>
      <c r="M42" s="165"/>
    </row>
    <row r="43" spans="2:13" ht="12.75">
      <c r="B43" s="214"/>
      <c r="C43" s="214"/>
      <c r="D43" s="165"/>
      <c r="E43" s="135"/>
      <c r="F43" s="214"/>
      <c r="G43" s="135"/>
      <c r="H43" s="135"/>
      <c r="I43" s="214"/>
      <c r="J43" s="135"/>
      <c r="K43" s="214"/>
      <c r="L43" s="214"/>
      <c r="M43" s="165"/>
    </row>
    <row r="44" spans="2:13" ht="12.75">
      <c r="B44" s="214"/>
      <c r="C44" s="214"/>
      <c r="D44" s="165"/>
      <c r="E44" s="135"/>
      <c r="F44" s="135"/>
      <c r="G44" s="135"/>
      <c r="H44" s="135"/>
      <c r="I44" s="135"/>
      <c r="J44" s="135"/>
      <c r="K44" s="214"/>
      <c r="L44" s="214"/>
      <c r="M44" s="165"/>
    </row>
    <row r="45" spans="2:13" ht="12.75">
      <c r="B45" s="214"/>
      <c r="C45" s="214"/>
      <c r="D45" s="165"/>
      <c r="E45" s="214"/>
      <c r="F45" s="214"/>
      <c r="G45" s="165"/>
      <c r="H45" s="214"/>
      <c r="I45" s="214"/>
      <c r="J45" s="165"/>
      <c r="K45" s="214"/>
      <c r="L45" s="214"/>
      <c r="M45" s="165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&amp;R&amp;"-,полужирный"&amp;8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:I5"/>
    </sheetView>
  </sheetViews>
  <sheetFormatPr defaultColWidth="9.00390625" defaultRowHeight="12.75"/>
  <cols>
    <col min="1" max="1" width="22.25390625" style="65" customWidth="1"/>
    <col min="2" max="2" width="20.375" style="65" customWidth="1"/>
    <col min="3" max="9" width="13.875" style="65" customWidth="1"/>
    <col min="10" max="10" width="8.375" style="65" customWidth="1"/>
    <col min="11" max="16384" width="9.125" style="65" customWidth="1"/>
  </cols>
  <sheetData>
    <row r="1" spans="1:9" ht="19.5" customHeight="1">
      <c r="A1" s="403" t="s">
        <v>89</v>
      </c>
      <c r="B1" s="403"/>
      <c r="C1" s="403"/>
      <c r="D1" s="403"/>
      <c r="E1" s="403"/>
      <c r="F1" s="403"/>
      <c r="G1" s="403"/>
      <c r="H1" s="403"/>
      <c r="I1" s="403"/>
    </row>
    <row r="2" spans="1:9" ht="15">
      <c r="A2" s="49"/>
      <c r="B2" s="50"/>
      <c r="C2" s="50"/>
      <c r="D2" s="50"/>
      <c r="E2" s="50"/>
      <c r="F2" s="50"/>
      <c r="G2" s="50"/>
      <c r="H2" s="50"/>
      <c r="I2" s="50"/>
    </row>
    <row r="3" spans="2:9" s="67" customFormat="1" ht="12.75" customHeight="1">
      <c r="B3" s="66"/>
      <c r="C3" s="66"/>
      <c r="D3" s="66"/>
      <c r="E3" s="66"/>
      <c r="F3" s="66"/>
      <c r="G3" s="66"/>
      <c r="H3" s="66"/>
      <c r="I3" s="198" t="s">
        <v>90</v>
      </c>
    </row>
    <row r="4" spans="1:9" ht="21.75" customHeight="1">
      <c r="A4" s="404"/>
      <c r="B4" s="400" t="s">
        <v>166</v>
      </c>
      <c r="C4" s="401" t="s">
        <v>155</v>
      </c>
      <c r="D4" s="402"/>
      <c r="E4" s="402"/>
      <c r="F4" s="402"/>
      <c r="G4" s="402"/>
      <c r="H4" s="402"/>
      <c r="I4" s="402"/>
    </row>
    <row r="5" spans="1:9" ht="34.5" customHeight="1">
      <c r="A5" s="404"/>
      <c r="B5" s="400"/>
      <c r="C5" s="354" t="s">
        <v>167</v>
      </c>
      <c r="D5" s="354" t="s">
        <v>168</v>
      </c>
      <c r="E5" s="354" t="s">
        <v>169</v>
      </c>
      <c r="F5" s="354" t="s">
        <v>170</v>
      </c>
      <c r="G5" s="354" t="s">
        <v>171</v>
      </c>
      <c r="H5" s="358" t="s">
        <v>172</v>
      </c>
      <c r="I5" s="358" t="s">
        <v>173</v>
      </c>
    </row>
    <row r="6" spans="1:9" s="68" customFormat="1" ht="12.75" customHeight="1">
      <c r="A6" s="38" t="s">
        <v>70</v>
      </c>
      <c r="B6" s="55">
        <f>SUM(C6:I6)</f>
        <v>1245318.52</v>
      </c>
      <c r="C6" s="17">
        <f>SUM(C7:C26)</f>
        <v>533248.5400000002</v>
      </c>
      <c r="D6" s="17">
        <f aca="true" t="shared" si="0" ref="D6:I6">SUM(D7:D26)</f>
        <v>155670.41000000003</v>
      </c>
      <c r="E6" s="17">
        <f t="shared" si="0"/>
        <v>19692.239999999998</v>
      </c>
      <c r="F6" s="17">
        <f t="shared" si="0"/>
        <v>78278.75</v>
      </c>
      <c r="G6" s="17">
        <f t="shared" si="0"/>
        <v>157189.44999999998</v>
      </c>
      <c r="H6" s="17">
        <f t="shared" si="0"/>
        <v>8066.869999999999</v>
      </c>
      <c r="I6" s="17">
        <f t="shared" si="0"/>
        <v>293172.26</v>
      </c>
    </row>
    <row r="7" spans="1:9" s="68" customFormat="1" ht="12.75" customHeight="1">
      <c r="A7" s="206" t="s">
        <v>113</v>
      </c>
      <c r="B7" s="55">
        <f aca="true" t="shared" si="1" ref="B7:B26">SUM(C7:I7)</f>
        <v>101849.98000000001</v>
      </c>
      <c r="C7" s="17">
        <v>49604.91</v>
      </c>
      <c r="D7" s="17">
        <v>13285.4</v>
      </c>
      <c r="E7" s="17">
        <v>1418.15</v>
      </c>
      <c r="F7" s="17">
        <v>834.8</v>
      </c>
      <c r="G7" s="17">
        <v>19047.92</v>
      </c>
      <c r="H7" s="17">
        <v>18.9</v>
      </c>
      <c r="I7" s="17">
        <v>17639.9</v>
      </c>
    </row>
    <row r="8" spans="1:9" ht="12.75" customHeight="1">
      <c r="A8" s="40" t="s">
        <v>71</v>
      </c>
      <c r="B8" s="55">
        <f t="shared" si="1"/>
        <v>132313.45</v>
      </c>
      <c r="C8" s="42">
        <v>23981.64</v>
      </c>
      <c r="D8" s="42">
        <v>3950.14</v>
      </c>
      <c r="E8" s="42">
        <v>204.38</v>
      </c>
      <c r="F8" s="42">
        <v>8142.65</v>
      </c>
      <c r="G8" s="42">
        <v>7841</v>
      </c>
      <c r="H8" s="42" t="s">
        <v>85</v>
      </c>
      <c r="I8" s="42">
        <v>88193.64</v>
      </c>
    </row>
    <row r="9" spans="1:9" ht="12.75" customHeight="1">
      <c r="A9" s="40" t="s">
        <v>72</v>
      </c>
      <c r="B9" s="55">
        <f t="shared" si="1"/>
        <v>73844.61</v>
      </c>
      <c r="C9" s="42">
        <v>46532.62</v>
      </c>
      <c r="D9" s="42">
        <v>10919.02</v>
      </c>
      <c r="E9" s="42">
        <v>1297.8</v>
      </c>
      <c r="F9" s="42">
        <v>1002.63</v>
      </c>
      <c r="G9" s="42">
        <v>12496.97</v>
      </c>
      <c r="H9" s="42">
        <v>977.77</v>
      </c>
      <c r="I9" s="42">
        <v>617.8</v>
      </c>
    </row>
    <row r="10" spans="1:9" ht="12.75" customHeight="1">
      <c r="A10" s="40" t="s">
        <v>73</v>
      </c>
      <c r="B10" s="55">
        <f t="shared" si="1"/>
        <v>177499.62</v>
      </c>
      <c r="C10" s="42">
        <v>53222.57</v>
      </c>
      <c r="D10" s="42">
        <v>17197.69</v>
      </c>
      <c r="E10" s="42">
        <v>577.33</v>
      </c>
      <c r="F10" s="42">
        <v>3149.36</v>
      </c>
      <c r="G10" s="42">
        <v>11998.83</v>
      </c>
      <c r="H10" s="42">
        <v>99.13</v>
      </c>
      <c r="I10" s="42">
        <v>91254.71</v>
      </c>
    </row>
    <row r="11" spans="1:9" ht="12.75" customHeight="1">
      <c r="A11" s="40" t="s">
        <v>74</v>
      </c>
      <c r="B11" s="55">
        <f t="shared" si="1"/>
        <v>30714.53</v>
      </c>
      <c r="C11" s="42">
        <v>14778.51</v>
      </c>
      <c r="D11" s="42">
        <v>5992.51</v>
      </c>
      <c r="E11" s="42">
        <v>1322.1</v>
      </c>
      <c r="F11" s="42">
        <v>12.61</v>
      </c>
      <c r="G11" s="42">
        <v>5763.05</v>
      </c>
      <c r="H11" s="42">
        <v>2821.28</v>
      </c>
      <c r="I11" s="42">
        <v>24.47</v>
      </c>
    </row>
    <row r="12" spans="1:9" ht="12.75" customHeight="1">
      <c r="A12" s="40" t="s">
        <v>75</v>
      </c>
      <c r="B12" s="55">
        <f t="shared" si="1"/>
        <v>54009.87</v>
      </c>
      <c r="C12" s="42">
        <v>28436.88</v>
      </c>
      <c r="D12" s="42">
        <v>7724.42</v>
      </c>
      <c r="E12" s="42">
        <v>1476.66</v>
      </c>
      <c r="F12" s="42">
        <v>1654.07</v>
      </c>
      <c r="G12" s="42">
        <v>7424.56</v>
      </c>
      <c r="H12" s="42">
        <v>76.78</v>
      </c>
      <c r="I12" s="42">
        <v>7216.5</v>
      </c>
    </row>
    <row r="13" spans="1:9" ht="12.75" customHeight="1">
      <c r="A13" s="40" t="s">
        <v>76</v>
      </c>
      <c r="B13" s="55">
        <f t="shared" si="1"/>
        <v>79499.42000000001</v>
      </c>
      <c r="C13" s="42">
        <v>37222.13</v>
      </c>
      <c r="D13" s="42">
        <v>18819.52</v>
      </c>
      <c r="E13" s="42">
        <v>2391.3</v>
      </c>
      <c r="F13" s="42">
        <v>811.26</v>
      </c>
      <c r="G13" s="42">
        <v>9339.36</v>
      </c>
      <c r="H13" s="42">
        <v>195.8</v>
      </c>
      <c r="I13" s="42">
        <v>10720.05</v>
      </c>
    </row>
    <row r="14" spans="1:9" ht="12.75" customHeight="1">
      <c r="A14" s="40" t="s">
        <v>114</v>
      </c>
      <c r="B14" s="55">
        <f t="shared" si="1"/>
        <v>64230.63</v>
      </c>
      <c r="C14" s="42">
        <v>39674.68</v>
      </c>
      <c r="D14" s="42">
        <v>12811.77</v>
      </c>
      <c r="E14" s="42">
        <v>1788.47</v>
      </c>
      <c r="F14" s="42">
        <v>1113.91</v>
      </c>
      <c r="G14" s="42">
        <v>7712.88</v>
      </c>
      <c r="H14" s="42">
        <v>5.65</v>
      </c>
      <c r="I14" s="42">
        <v>1123.27</v>
      </c>
    </row>
    <row r="15" spans="1:9" ht="12.75" customHeight="1">
      <c r="A15" s="40" t="s">
        <v>77</v>
      </c>
      <c r="B15" s="55">
        <f t="shared" si="1"/>
        <v>68634.34</v>
      </c>
      <c r="C15" s="42">
        <v>31822.58</v>
      </c>
      <c r="D15" s="42">
        <v>6789.16</v>
      </c>
      <c r="E15" s="42">
        <v>1863.31</v>
      </c>
      <c r="F15" s="42">
        <v>8203.09</v>
      </c>
      <c r="G15" s="42">
        <v>11892.07</v>
      </c>
      <c r="H15" s="42">
        <v>33.8</v>
      </c>
      <c r="I15" s="42">
        <v>8030.33</v>
      </c>
    </row>
    <row r="16" spans="1:9" s="48" customFormat="1" ht="12.75" customHeight="1">
      <c r="A16" s="40" t="s">
        <v>78</v>
      </c>
      <c r="B16" s="55">
        <f t="shared" si="1"/>
        <v>52719.95000000001</v>
      </c>
      <c r="C16" s="42">
        <v>25155.86</v>
      </c>
      <c r="D16" s="42">
        <v>2793.71</v>
      </c>
      <c r="E16" s="42">
        <v>173.81</v>
      </c>
      <c r="F16" s="42">
        <v>10565.36</v>
      </c>
      <c r="G16" s="42">
        <v>4235.65</v>
      </c>
      <c r="H16" s="42">
        <v>3.8</v>
      </c>
      <c r="I16" s="42">
        <v>9791.76</v>
      </c>
    </row>
    <row r="17" spans="1:9" ht="12.75" customHeight="1">
      <c r="A17" s="40" t="s">
        <v>79</v>
      </c>
      <c r="B17" s="55">
        <f t="shared" si="1"/>
        <v>21098.72</v>
      </c>
      <c r="C17" s="56">
        <v>11627.64</v>
      </c>
      <c r="D17" s="56">
        <v>2453.1</v>
      </c>
      <c r="E17" s="56">
        <v>1237.6</v>
      </c>
      <c r="F17" s="56">
        <v>109.2</v>
      </c>
      <c r="G17" s="56">
        <v>4438.65</v>
      </c>
      <c r="H17" s="56">
        <v>1208.53</v>
      </c>
      <c r="I17" s="56">
        <v>24</v>
      </c>
    </row>
    <row r="18" spans="1:9" ht="12.75" customHeight="1">
      <c r="A18" s="40" t="s">
        <v>80</v>
      </c>
      <c r="B18" s="55">
        <f t="shared" si="1"/>
        <v>11495.3</v>
      </c>
      <c r="C18" s="42">
        <v>1532.06</v>
      </c>
      <c r="D18" s="42">
        <v>1273.45</v>
      </c>
      <c r="E18" s="42">
        <v>537.9</v>
      </c>
      <c r="F18" s="42" t="s">
        <v>85</v>
      </c>
      <c r="G18" s="42">
        <v>1340.75</v>
      </c>
      <c r="H18" s="42">
        <v>1586.86</v>
      </c>
      <c r="I18" s="42">
        <v>5224.28</v>
      </c>
    </row>
    <row r="19" spans="1:9" ht="12.75" customHeight="1">
      <c r="A19" s="40" t="s">
        <v>81</v>
      </c>
      <c r="B19" s="55">
        <f t="shared" si="1"/>
        <v>60373.05</v>
      </c>
      <c r="C19" s="42">
        <v>28275.14</v>
      </c>
      <c r="D19" s="42">
        <v>4542.77</v>
      </c>
      <c r="E19" s="42">
        <v>619.11</v>
      </c>
      <c r="F19" s="42">
        <v>12331.07</v>
      </c>
      <c r="G19" s="42">
        <v>11813.86</v>
      </c>
      <c r="H19" s="42" t="s">
        <v>85</v>
      </c>
      <c r="I19" s="42">
        <v>2791.1</v>
      </c>
    </row>
    <row r="20" spans="1:9" s="48" customFormat="1" ht="12.75" customHeight="1">
      <c r="A20" s="40" t="s">
        <v>82</v>
      </c>
      <c r="B20" s="55">
        <f t="shared" si="1"/>
        <v>64458.170000000006</v>
      </c>
      <c r="C20" s="42">
        <v>27135.59</v>
      </c>
      <c r="D20" s="42">
        <v>3016.17</v>
      </c>
      <c r="E20" s="42">
        <v>105.8</v>
      </c>
      <c r="F20" s="42">
        <v>24608.69</v>
      </c>
      <c r="G20" s="42">
        <v>7771.51</v>
      </c>
      <c r="H20" s="42" t="s">
        <v>85</v>
      </c>
      <c r="I20" s="42">
        <v>1820.41</v>
      </c>
    </row>
    <row r="21" spans="1:9" ht="12.75" customHeight="1">
      <c r="A21" s="40" t="s">
        <v>83</v>
      </c>
      <c r="B21" s="55">
        <f t="shared" si="1"/>
        <v>130225.45000000001</v>
      </c>
      <c r="C21" s="42">
        <v>68702.44</v>
      </c>
      <c r="D21" s="42">
        <v>35048.98</v>
      </c>
      <c r="E21" s="42">
        <v>2461.91</v>
      </c>
      <c r="F21" s="42">
        <v>327.9</v>
      </c>
      <c r="G21" s="42">
        <v>18401.09</v>
      </c>
      <c r="H21" s="42">
        <v>1035.22</v>
      </c>
      <c r="I21" s="42">
        <v>4247.91</v>
      </c>
    </row>
    <row r="22" spans="1:9" ht="12.75" customHeight="1">
      <c r="A22" s="206" t="s">
        <v>115</v>
      </c>
      <c r="B22" s="55">
        <f t="shared" si="1"/>
        <v>19092.230000000003</v>
      </c>
      <c r="C22" s="42">
        <v>9295.44</v>
      </c>
      <c r="D22" s="42">
        <v>2487.73</v>
      </c>
      <c r="E22" s="42">
        <v>656.8</v>
      </c>
      <c r="F22" s="42">
        <v>87.1</v>
      </c>
      <c r="G22" s="42">
        <v>6500.06</v>
      </c>
      <c r="H22" s="42">
        <v>1.7</v>
      </c>
      <c r="I22" s="42">
        <v>63.4</v>
      </c>
    </row>
    <row r="23" spans="1:9" ht="12.75" customHeight="1">
      <c r="A23" s="40" t="s">
        <v>84</v>
      </c>
      <c r="B23" s="55">
        <f t="shared" si="1"/>
        <v>98126.40000000001</v>
      </c>
      <c r="C23" s="42">
        <v>32888.12</v>
      </c>
      <c r="D23" s="42">
        <v>6073.22</v>
      </c>
      <c r="E23" s="42">
        <v>1552.11</v>
      </c>
      <c r="F23" s="42">
        <v>5274.68</v>
      </c>
      <c r="G23" s="42">
        <v>8830.97</v>
      </c>
      <c r="H23" s="42">
        <v>1.65</v>
      </c>
      <c r="I23" s="42">
        <v>43505.65</v>
      </c>
    </row>
    <row r="24" spans="1:9" ht="12.75" customHeight="1">
      <c r="A24" s="40" t="s">
        <v>116</v>
      </c>
      <c r="B24" s="55">
        <f t="shared" si="1"/>
        <v>57.480000000000004</v>
      </c>
      <c r="C24" s="42">
        <v>28.19</v>
      </c>
      <c r="D24" s="42">
        <v>8.1</v>
      </c>
      <c r="E24" s="42">
        <v>1.2</v>
      </c>
      <c r="F24" s="42" t="s">
        <v>85</v>
      </c>
      <c r="G24" s="42">
        <v>19.49</v>
      </c>
      <c r="H24" s="42" t="s">
        <v>85</v>
      </c>
      <c r="I24" s="42">
        <v>0.5</v>
      </c>
    </row>
    <row r="25" spans="1:9" ht="12.75" customHeight="1">
      <c r="A25" s="40" t="s">
        <v>86</v>
      </c>
      <c r="B25" s="55">
        <f t="shared" si="1"/>
        <v>55.269999999999996</v>
      </c>
      <c r="C25" s="42">
        <v>43</v>
      </c>
      <c r="D25" s="42">
        <v>1.8</v>
      </c>
      <c r="E25" s="42">
        <v>1</v>
      </c>
      <c r="F25" s="42">
        <v>8.97</v>
      </c>
      <c r="G25" s="42">
        <v>0.2</v>
      </c>
      <c r="H25" s="42" t="s">
        <v>85</v>
      </c>
      <c r="I25" s="42">
        <v>0.3</v>
      </c>
    </row>
    <row r="26" spans="1:9" ht="12.75" customHeight="1">
      <c r="A26" s="44" t="s">
        <v>87</v>
      </c>
      <c r="B26" s="57">
        <f t="shared" si="1"/>
        <v>5020.05</v>
      </c>
      <c r="C26" s="47">
        <v>3288.54</v>
      </c>
      <c r="D26" s="47">
        <v>481.75</v>
      </c>
      <c r="E26" s="47">
        <v>5.5</v>
      </c>
      <c r="F26" s="47">
        <v>41.4</v>
      </c>
      <c r="G26" s="47">
        <v>320.58</v>
      </c>
      <c r="H26" s="47" t="s">
        <v>85</v>
      </c>
      <c r="I26" s="47">
        <v>882.28</v>
      </c>
    </row>
    <row r="27" spans="2:9" ht="12.75" customHeight="1">
      <c r="B27" s="71"/>
      <c r="C27" s="71"/>
      <c r="D27" s="71"/>
      <c r="E27" s="71"/>
      <c r="F27" s="71"/>
      <c r="G27" s="71"/>
      <c r="H27" s="71"/>
      <c r="I27" s="71"/>
    </row>
    <row r="28" spans="3:9" ht="12.75">
      <c r="C28" s="72"/>
      <c r="D28" s="72"/>
      <c r="E28" s="72"/>
      <c r="F28" s="72"/>
      <c r="G28" s="72"/>
      <c r="H28" s="73"/>
      <c r="I28" s="72"/>
    </row>
    <row r="29" spans="3:9" ht="12.75">
      <c r="C29" s="72"/>
      <c r="D29" s="72"/>
      <c r="E29" s="72"/>
      <c r="F29" s="72"/>
      <c r="G29" s="72"/>
      <c r="H29" s="72"/>
      <c r="I29" s="72"/>
    </row>
    <row r="30" spans="3:9" ht="12.75">
      <c r="C30" s="72"/>
      <c r="D30" s="72"/>
      <c r="E30" s="72"/>
      <c r="F30" s="72"/>
      <c r="G30" s="72"/>
      <c r="H30" s="72"/>
      <c r="I30" s="72"/>
    </row>
    <row r="31" spans="3:9" ht="12.75">
      <c r="C31" s="72"/>
      <c r="D31" s="72"/>
      <c r="E31" s="72"/>
      <c r="F31" s="72"/>
      <c r="G31" s="72"/>
      <c r="H31" s="72"/>
      <c r="I31" s="72"/>
    </row>
    <row r="32" spans="3:9" ht="12.75">
      <c r="C32" s="72"/>
      <c r="D32" s="72"/>
      <c r="E32" s="72"/>
      <c r="F32" s="72"/>
      <c r="G32" s="72"/>
      <c r="H32" s="72"/>
      <c r="I32" s="72"/>
    </row>
    <row r="33" spans="3:9" ht="12.75">
      <c r="C33" s="72"/>
      <c r="D33" s="72"/>
      <c r="E33" s="72"/>
      <c r="F33" s="72"/>
      <c r="G33" s="72"/>
      <c r="H33" s="72"/>
      <c r="I33" s="72"/>
    </row>
    <row r="34" spans="3:9" ht="12.75">
      <c r="C34" s="72"/>
      <c r="D34" s="72"/>
      <c r="E34" s="72"/>
      <c r="F34" s="72"/>
      <c r="G34" s="72"/>
      <c r="H34" s="72"/>
      <c r="I34" s="72"/>
    </row>
    <row r="35" spans="3:9" ht="12.75">
      <c r="C35" s="72"/>
      <c r="D35" s="72"/>
      <c r="E35" s="72"/>
      <c r="F35" s="72"/>
      <c r="G35" s="72"/>
      <c r="H35" s="73"/>
      <c r="I35" s="72"/>
    </row>
    <row r="36" spans="3:9" ht="12.75">
      <c r="C36" s="72"/>
      <c r="D36" s="72"/>
      <c r="E36" s="72"/>
      <c r="F36" s="72"/>
      <c r="G36" s="72"/>
      <c r="H36" s="72"/>
      <c r="I36" s="72"/>
    </row>
    <row r="37" spans="3:9" ht="12.75">
      <c r="C37" s="72"/>
      <c r="D37" s="72"/>
      <c r="E37" s="72"/>
      <c r="F37" s="72"/>
      <c r="G37" s="72"/>
      <c r="H37" s="72"/>
      <c r="I37" s="72"/>
    </row>
    <row r="38" spans="3:9" ht="12.75">
      <c r="C38" s="72"/>
      <c r="D38" s="72"/>
      <c r="E38" s="72"/>
      <c r="F38" s="72"/>
      <c r="G38" s="72"/>
      <c r="H38" s="73"/>
      <c r="I38" s="72"/>
    </row>
    <row r="39" spans="3:9" ht="12.75">
      <c r="C39" s="72"/>
      <c r="D39" s="72"/>
      <c r="E39" s="72"/>
      <c r="F39" s="72"/>
      <c r="G39" s="72"/>
      <c r="H39" s="73"/>
      <c r="I39" s="72"/>
    </row>
    <row r="40" spans="3:9" ht="12.75">
      <c r="C40" s="72"/>
      <c r="D40" s="72"/>
      <c r="E40" s="72"/>
      <c r="F40" s="72"/>
      <c r="G40" s="72"/>
      <c r="H40" s="72"/>
      <c r="I40" s="72"/>
    </row>
    <row r="41" spans="3:9" ht="12.75">
      <c r="C41" s="72"/>
      <c r="D41" s="72"/>
      <c r="E41" s="72"/>
      <c r="F41" s="72"/>
      <c r="G41" s="72"/>
      <c r="H41" s="73"/>
      <c r="I41" s="72"/>
    </row>
    <row r="42" spans="3:9" ht="12.75">
      <c r="C42" s="72"/>
      <c r="D42" s="72"/>
      <c r="E42" s="72"/>
      <c r="F42" s="73"/>
      <c r="G42" s="72"/>
      <c r="H42" s="73"/>
      <c r="I42" s="73"/>
    </row>
    <row r="43" spans="3:9" ht="12.75">
      <c r="C43" s="72"/>
      <c r="D43" s="72"/>
      <c r="E43" s="73"/>
      <c r="F43" s="73"/>
      <c r="G43" s="73"/>
      <c r="H43" s="73"/>
      <c r="I43" s="72"/>
    </row>
    <row r="44" spans="3:9" ht="12.75">
      <c r="C44" s="72"/>
      <c r="D44" s="72"/>
      <c r="E44" s="72"/>
      <c r="F44" s="72"/>
      <c r="G44" s="72"/>
      <c r="H44" s="73"/>
      <c r="I44" s="72"/>
    </row>
  </sheetData>
  <sheetProtection/>
  <mergeCells count="4">
    <mergeCell ref="A1:I1"/>
    <mergeCell ref="A4:A5"/>
    <mergeCell ref="B4:B5"/>
    <mergeCell ref="C4:I4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28"/>
  <sheetViews>
    <sheetView zoomScalePageLayoutView="0" workbookViewId="0" topLeftCell="A1">
      <selection activeCell="A1" sqref="A1:M5"/>
    </sheetView>
  </sheetViews>
  <sheetFormatPr defaultColWidth="9.00390625" defaultRowHeight="12.75"/>
  <cols>
    <col min="1" max="1" width="22.125" style="215" customWidth="1"/>
    <col min="2" max="3" width="11.375" style="215" customWidth="1"/>
    <col min="4" max="4" width="9.75390625" style="215" customWidth="1"/>
    <col min="5" max="5" width="10.00390625" style="215" customWidth="1"/>
    <col min="6" max="6" width="9.25390625" style="215" customWidth="1"/>
    <col min="7" max="7" width="8.75390625" style="215" customWidth="1"/>
    <col min="8" max="8" width="10.00390625" style="215" customWidth="1"/>
    <col min="9" max="9" width="10.25390625" style="215" customWidth="1"/>
    <col min="10" max="10" width="9.375" style="215" customWidth="1"/>
    <col min="11" max="12" width="11.375" style="215" customWidth="1"/>
    <col min="13" max="13" width="9.375" style="215" customWidth="1"/>
    <col min="14" max="16384" width="9.125" style="215" customWidth="1"/>
  </cols>
  <sheetData>
    <row r="1" spans="1:13" ht="30" customHeight="1">
      <c r="A1" s="405" t="s">
        <v>175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</row>
    <row r="2" spans="2:13" ht="12.75"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7" t="s">
        <v>69</v>
      </c>
    </row>
    <row r="3" spans="1:13" ht="27" customHeight="1">
      <c r="A3" s="396"/>
      <c r="B3" s="390" t="s">
        <v>154</v>
      </c>
      <c r="C3" s="390"/>
      <c r="D3" s="390"/>
      <c r="E3" s="390" t="s">
        <v>155</v>
      </c>
      <c r="F3" s="390"/>
      <c r="G3" s="391"/>
      <c r="H3" s="391"/>
      <c r="I3" s="391"/>
      <c r="J3" s="391"/>
      <c r="K3" s="391"/>
      <c r="L3" s="391"/>
      <c r="M3" s="392"/>
    </row>
    <row r="4" spans="1:13" ht="52.5" customHeight="1">
      <c r="A4" s="397"/>
      <c r="B4" s="390"/>
      <c r="C4" s="390"/>
      <c r="D4" s="390"/>
      <c r="E4" s="390" t="s">
        <v>156</v>
      </c>
      <c r="F4" s="390"/>
      <c r="G4" s="390"/>
      <c r="H4" s="390" t="s">
        <v>157</v>
      </c>
      <c r="I4" s="390"/>
      <c r="J4" s="390"/>
      <c r="K4" s="390" t="s">
        <v>158</v>
      </c>
      <c r="L4" s="390"/>
      <c r="M4" s="393"/>
    </row>
    <row r="5" spans="1:14" ht="87" customHeight="1">
      <c r="A5" s="397"/>
      <c r="B5" s="353" t="s">
        <v>159</v>
      </c>
      <c r="C5" s="353" t="s">
        <v>160</v>
      </c>
      <c r="D5" s="353" t="s">
        <v>161</v>
      </c>
      <c r="E5" s="353" t="s">
        <v>159</v>
      </c>
      <c r="F5" s="353" t="s">
        <v>160</v>
      </c>
      <c r="G5" s="353" t="s">
        <v>161</v>
      </c>
      <c r="H5" s="353" t="s">
        <v>159</v>
      </c>
      <c r="I5" s="353" t="s">
        <v>160</v>
      </c>
      <c r="J5" s="353" t="s">
        <v>161</v>
      </c>
      <c r="K5" s="353" t="s">
        <v>159</v>
      </c>
      <c r="L5" s="353" t="s">
        <v>160</v>
      </c>
      <c r="M5" s="35" t="s">
        <v>161</v>
      </c>
      <c r="N5" s="218"/>
    </row>
    <row r="6" spans="1:26" ht="12.75">
      <c r="A6" s="38" t="s">
        <v>70</v>
      </c>
      <c r="B6" s="39">
        <f>E6+H6+K6</f>
        <v>6320045.200000001</v>
      </c>
      <c r="C6" s="39">
        <f>F6+I6+L6</f>
        <v>6198842.300000001</v>
      </c>
      <c r="D6" s="39">
        <f>B6/C6%</f>
        <v>101.95525057961227</v>
      </c>
      <c r="E6" s="39">
        <f>SUM(E7:E26)</f>
        <v>522831</v>
      </c>
      <c r="F6" s="39">
        <f>SUM(F7:F26)</f>
        <v>508367.9</v>
      </c>
      <c r="G6" s="39">
        <f>E6/F6%</f>
        <v>102.84500653955531</v>
      </c>
      <c r="H6" s="39">
        <f>SUM(H7:H26)</f>
        <v>1366588.9000000001</v>
      </c>
      <c r="I6" s="39">
        <f>SUM(I7:I26)</f>
        <v>1291438.6000000003</v>
      </c>
      <c r="J6" s="39">
        <f>H6/I6%</f>
        <v>105.81911520996815</v>
      </c>
      <c r="K6" s="39">
        <f>SUM(K7:K26)</f>
        <v>4430625.300000001</v>
      </c>
      <c r="L6" s="39">
        <f>SUM(L7:L26)</f>
        <v>4399035.800000001</v>
      </c>
      <c r="M6" s="39">
        <f>K6/L6%</f>
        <v>100.71810054376007</v>
      </c>
      <c r="N6" s="219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163"/>
    </row>
    <row r="7" spans="1:26" ht="12.75">
      <c r="A7" s="200" t="s">
        <v>113</v>
      </c>
      <c r="B7" s="39">
        <f aca="true" t="shared" si="0" ref="B7:C26">E7+H7+K7</f>
        <v>574762.5</v>
      </c>
      <c r="C7" s="39">
        <f t="shared" si="0"/>
        <v>555395.4</v>
      </c>
      <c r="D7" s="39">
        <f aca="true" t="shared" si="1" ref="D7:D26">B7/C7%</f>
        <v>103.48708325636113</v>
      </c>
      <c r="E7" s="163">
        <v>4191.3</v>
      </c>
      <c r="F7" s="163">
        <v>4429</v>
      </c>
      <c r="G7" s="39">
        <f aca="true" t="shared" si="2" ref="G7:G26">E7/F7%</f>
        <v>94.63310002257846</v>
      </c>
      <c r="H7" s="163">
        <v>235478.3</v>
      </c>
      <c r="I7" s="163">
        <v>223022.2</v>
      </c>
      <c r="J7" s="39">
        <f aca="true" t="shared" si="3" ref="J7:J26">H7/I7%</f>
        <v>105.58513905790544</v>
      </c>
      <c r="K7" s="163">
        <v>335092.9</v>
      </c>
      <c r="L7" s="163">
        <v>327944.2</v>
      </c>
      <c r="M7" s="39">
        <f aca="true" t="shared" si="4" ref="M7:M26">K7/L7%</f>
        <v>102.17985254808593</v>
      </c>
      <c r="N7" s="219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163"/>
    </row>
    <row r="8" spans="1:26" ht="12.75">
      <c r="A8" s="40" t="s">
        <v>71</v>
      </c>
      <c r="B8" s="39">
        <f t="shared" si="0"/>
        <v>406735.19999999995</v>
      </c>
      <c r="C8" s="39">
        <f t="shared" si="0"/>
        <v>404209.6</v>
      </c>
      <c r="D8" s="39">
        <f t="shared" si="1"/>
        <v>100.6248243485558</v>
      </c>
      <c r="E8" s="163">
        <v>78194.4</v>
      </c>
      <c r="F8" s="163">
        <v>77128.1</v>
      </c>
      <c r="G8" s="39">
        <f t="shared" si="2"/>
        <v>101.38250520886679</v>
      </c>
      <c r="H8" s="163">
        <v>23490.5</v>
      </c>
      <c r="I8" s="163">
        <v>23112</v>
      </c>
      <c r="J8" s="39">
        <f t="shared" si="3"/>
        <v>101.63767739702318</v>
      </c>
      <c r="K8" s="163">
        <v>305050.3</v>
      </c>
      <c r="L8" s="163">
        <v>303969.5</v>
      </c>
      <c r="M8" s="39">
        <f t="shared" si="4"/>
        <v>100.35556198894955</v>
      </c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163"/>
    </row>
    <row r="9" spans="1:26" ht="12.75">
      <c r="A9" s="40" t="s">
        <v>72</v>
      </c>
      <c r="B9" s="39">
        <f t="shared" si="0"/>
        <v>370293.60000000003</v>
      </c>
      <c r="C9" s="39">
        <f t="shared" si="0"/>
        <v>352507.9</v>
      </c>
      <c r="D9" s="39">
        <f t="shared" si="1"/>
        <v>105.04547557657574</v>
      </c>
      <c r="E9" s="163">
        <v>15534.5</v>
      </c>
      <c r="F9" s="163">
        <v>15614.4</v>
      </c>
      <c r="G9" s="39">
        <f t="shared" si="2"/>
        <v>99.48829285787478</v>
      </c>
      <c r="H9" s="163">
        <v>71918.7</v>
      </c>
      <c r="I9" s="163">
        <v>52000</v>
      </c>
      <c r="J9" s="39">
        <f t="shared" si="3"/>
        <v>138.3051923076923</v>
      </c>
      <c r="K9" s="163">
        <v>282840.4</v>
      </c>
      <c r="L9" s="163">
        <v>284893.5</v>
      </c>
      <c r="M9" s="39">
        <f t="shared" si="4"/>
        <v>99.27934473759494</v>
      </c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163"/>
    </row>
    <row r="10" spans="1:26" ht="12.75">
      <c r="A10" s="40" t="s">
        <v>73</v>
      </c>
      <c r="B10" s="39">
        <f t="shared" si="0"/>
        <v>535318</v>
      </c>
      <c r="C10" s="39">
        <f t="shared" si="0"/>
        <v>533343.9</v>
      </c>
      <c r="D10" s="39">
        <f t="shared" si="1"/>
        <v>100.37013641667224</v>
      </c>
      <c r="E10" s="163">
        <v>37414.6</v>
      </c>
      <c r="F10" s="163">
        <v>40846.3</v>
      </c>
      <c r="G10" s="39">
        <f t="shared" si="2"/>
        <v>91.59850463811898</v>
      </c>
      <c r="H10" s="163">
        <v>125510.5</v>
      </c>
      <c r="I10" s="163">
        <v>121098.2</v>
      </c>
      <c r="J10" s="39">
        <f t="shared" si="3"/>
        <v>103.64357191106062</v>
      </c>
      <c r="K10" s="163">
        <v>372392.9</v>
      </c>
      <c r="L10" s="163">
        <v>371399.4</v>
      </c>
      <c r="M10" s="39">
        <f t="shared" si="4"/>
        <v>100.26750177840891</v>
      </c>
      <c r="N10" s="220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163"/>
    </row>
    <row r="11" spans="1:26" ht="12.75">
      <c r="A11" s="40" t="s">
        <v>74</v>
      </c>
      <c r="B11" s="39">
        <f t="shared" si="0"/>
        <v>70847.20000000001</v>
      </c>
      <c r="C11" s="39">
        <f t="shared" si="0"/>
        <v>68378.9</v>
      </c>
      <c r="D11" s="39">
        <f t="shared" si="1"/>
        <v>103.60973926167284</v>
      </c>
      <c r="E11" s="163">
        <v>3074</v>
      </c>
      <c r="F11" s="163">
        <v>3205.8</v>
      </c>
      <c r="G11" s="39">
        <f t="shared" si="2"/>
        <v>95.88870172811778</v>
      </c>
      <c r="H11" s="163">
        <v>13927.9</v>
      </c>
      <c r="I11" s="163">
        <v>12896.2</v>
      </c>
      <c r="J11" s="39">
        <f t="shared" si="3"/>
        <v>108.00003101688868</v>
      </c>
      <c r="K11" s="163">
        <v>53845.3</v>
      </c>
      <c r="L11" s="163">
        <v>52276.9</v>
      </c>
      <c r="M11" s="39">
        <f t="shared" si="4"/>
        <v>103.00017789884251</v>
      </c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163"/>
    </row>
    <row r="12" spans="1:26" ht="12.75">
      <c r="A12" s="40" t="s">
        <v>75</v>
      </c>
      <c r="B12" s="39">
        <f t="shared" si="0"/>
        <v>240040.90000000002</v>
      </c>
      <c r="C12" s="39">
        <f t="shared" si="0"/>
        <v>240025.8</v>
      </c>
      <c r="D12" s="39">
        <f t="shared" si="1"/>
        <v>100.00629099038522</v>
      </c>
      <c r="E12" s="163">
        <v>12819.8</v>
      </c>
      <c r="F12" s="163">
        <v>13508</v>
      </c>
      <c r="G12" s="39">
        <f t="shared" si="2"/>
        <v>94.90524133846608</v>
      </c>
      <c r="H12" s="163">
        <v>61320.5</v>
      </c>
      <c r="I12" s="163">
        <v>58977.7</v>
      </c>
      <c r="J12" s="39">
        <f t="shared" si="3"/>
        <v>103.97234887084441</v>
      </c>
      <c r="K12" s="163">
        <v>165900.6</v>
      </c>
      <c r="L12" s="163">
        <v>167540.1</v>
      </c>
      <c r="M12" s="39">
        <f t="shared" si="4"/>
        <v>99.02142830283616</v>
      </c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163"/>
    </row>
    <row r="13" spans="1:26" ht="12.75">
      <c r="A13" s="40" t="s">
        <v>76</v>
      </c>
      <c r="B13" s="39">
        <f t="shared" si="0"/>
        <v>337969.2</v>
      </c>
      <c r="C13" s="39">
        <f t="shared" si="0"/>
        <v>331437.4</v>
      </c>
      <c r="D13" s="39">
        <f t="shared" si="1"/>
        <v>101.97074922745593</v>
      </c>
      <c r="E13" s="163">
        <v>5634</v>
      </c>
      <c r="F13" s="163">
        <v>6613</v>
      </c>
      <c r="G13" s="39">
        <f t="shared" si="2"/>
        <v>85.19582640254046</v>
      </c>
      <c r="H13" s="163">
        <v>72973.2</v>
      </c>
      <c r="I13" s="163">
        <v>71542.7</v>
      </c>
      <c r="J13" s="39">
        <f t="shared" si="3"/>
        <v>101.99950519060644</v>
      </c>
      <c r="K13" s="163">
        <v>259362</v>
      </c>
      <c r="L13" s="163">
        <v>253281.7</v>
      </c>
      <c r="M13" s="39">
        <f t="shared" si="4"/>
        <v>102.4006077028068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163"/>
    </row>
    <row r="14" spans="1:26" ht="12.75">
      <c r="A14" s="40" t="s">
        <v>114</v>
      </c>
      <c r="B14" s="39">
        <f t="shared" si="0"/>
        <v>334161.8</v>
      </c>
      <c r="C14" s="39">
        <f t="shared" si="0"/>
        <v>309398.6</v>
      </c>
      <c r="D14" s="39">
        <f t="shared" si="1"/>
        <v>108.00365612514084</v>
      </c>
      <c r="E14" s="163">
        <v>15493.2</v>
      </c>
      <c r="F14" s="163">
        <v>13622.5</v>
      </c>
      <c r="G14" s="39">
        <f t="shared" si="2"/>
        <v>113.73242796843458</v>
      </c>
      <c r="H14" s="163">
        <v>68523.4</v>
      </c>
      <c r="I14" s="163">
        <v>62274.90000000001</v>
      </c>
      <c r="J14" s="39">
        <f t="shared" si="3"/>
        <v>110.03373750901243</v>
      </c>
      <c r="K14" s="163">
        <v>250145.2</v>
      </c>
      <c r="L14" s="163">
        <v>233501.19999999995</v>
      </c>
      <c r="M14" s="39">
        <f t="shared" si="4"/>
        <v>107.12801475966721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163"/>
    </row>
    <row r="15" spans="1:26" ht="12.75">
      <c r="A15" s="40" t="s">
        <v>77</v>
      </c>
      <c r="B15" s="39">
        <f t="shared" si="0"/>
        <v>426306</v>
      </c>
      <c r="C15" s="39">
        <f t="shared" si="0"/>
        <v>413215.60000000003</v>
      </c>
      <c r="D15" s="39">
        <f t="shared" si="1"/>
        <v>103.16793460847073</v>
      </c>
      <c r="E15" s="163">
        <v>7844.4</v>
      </c>
      <c r="F15" s="163">
        <v>7431.1</v>
      </c>
      <c r="G15" s="39">
        <f t="shared" si="2"/>
        <v>105.56176070837425</v>
      </c>
      <c r="H15" s="163">
        <v>185522.1</v>
      </c>
      <c r="I15" s="163">
        <v>174068</v>
      </c>
      <c r="J15" s="39">
        <f t="shared" si="3"/>
        <v>106.58024450214859</v>
      </c>
      <c r="K15" s="163">
        <v>232939.5</v>
      </c>
      <c r="L15" s="163">
        <v>231716.50000000003</v>
      </c>
      <c r="M15" s="39">
        <f t="shared" si="4"/>
        <v>100.52780013507883</v>
      </c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163"/>
    </row>
    <row r="16" spans="1:26" ht="14.25" customHeight="1">
      <c r="A16" s="40" t="s">
        <v>78</v>
      </c>
      <c r="B16" s="39">
        <f t="shared" si="0"/>
        <v>420439.8</v>
      </c>
      <c r="C16" s="39">
        <f t="shared" si="0"/>
        <v>435367.19999999995</v>
      </c>
      <c r="D16" s="39">
        <f t="shared" si="1"/>
        <v>96.57130808200526</v>
      </c>
      <c r="E16" s="163">
        <v>66330.6</v>
      </c>
      <c r="F16" s="163">
        <v>66449.8</v>
      </c>
      <c r="G16" s="39">
        <f t="shared" si="2"/>
        <v>99.82061646536182</v>
      </c>
      <c r="H16" s="163">
        <v>48862.4</v>
      </c>
      <c r="I16" s="163">
        <v>45269.3</v>
      </c>
      <c r="J16" s="39">
        <f t="shared" si="3"/>
        <v>107.93716713092536</v>
      </c>
      <c r="K16" s="163">
        <v>305246.8</v>
      </c>
      <c r="L16" s="163">
        <v>323648.1</v>
      </c>
      <c r="M16" s="39">
        <f t="shared" si="4"/>
        <v>94.31441123862615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163"/>
    </row>
    <row r="17" spans="1:26" ht="14.25" customHeight="1">
      <c r="A17" s="40" t="s">
        <v>79</v>
      </c>
      <c r="B17" s="39">
        <f t="shared" si="0"/>
        <v>93587.09999999999</v>
      </c>
      <c r="C17" s="39">
        <f t="shared" si="0"/>
        <v>92167</v>
      </c>
      <c r="D17" s="39">
        <f t="shared" si="1"/>
        <v>101.54079008755845</v>
      </c>
      <c r="E17" s="163">
        <v>6655.6</v>
      </c>
      <c r="F17" s="163">
        <v>6636.1</v>
      </c>
      <c r="G17" s="39">
        <f t="shared" si="2"/>
        <v>100.29384728982384</v>
      </c>
      <c r="H17" s="163">
        <v>8584.1</v>
      </c>
      <c r="I17" s="163">
        <v>8424.3</v>
      </c>
      <c r="J17" s="39">
        <f t="shared" si="3"/>
        <v>101.89689351044005</v>
      </c>
      <c r="K17" s="163">
        <v>78347.4</v>
      </c>
      <c r="L17" s="163">
        <v>77106.6</v>
      </c>
      <c r="M17" s="39">
        <f t="shared" si="4"/>
        <v>101.60920076880578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163"/>
    </row>
    <row r="18" spans="1:26" ht="14.25" customHeight="1">
      <c r="A18" s="40" t="s">
        <v>80</v>
      </c>
      <c r="B18" s="39" t="s">
        <v>85</v>
      </c>
      <c r="C18" s="39">
        <f>I18+L18</f>
        <v>1601</v>
      </c>
      <c r="D18" s="39" t="s">
        <v>85</v>
      </c>
      <c r="E18" s="73" t="s">
        <v>85</v>
      </c>
      <c r="F18" s="73" t="s">
        <v>85</v>
      </c>
      <c r="G18" s="39" t="s">
        <v>85</v>
      </c>
      <c r="H18" s="73" t="s">
        <v>85</v>
      </c>
      <c r="I18" s="163">
        <v>546.4</v>
      </c>
      <c r="J18" s="39" t="s">
        <v>85</v>
      </c>
      <c r="K18" s="73" t="s">
        <v>85</v>
      </c>
      <c r="L18" s="163">
        <v>1054.6</v>
      </c>
      <c r="M18" s="39" t="s">
        <v>85</v>
      </c>
      <c r="O18" s="64"/>
      <c r="P18" s="63"/>
      <c r="Q18" s="64"/>
      <c r="R18" s="64"/>
      <c r="S18" s="64"/>
      <c r="T18" s="64"/>
      <c r="U18" s="64"/>
      <c r="V18" s="63"/>
      <c r="W18" s="64"/>
      <c r="X18" s="64"/>
      <c r="Y18" s="63"/>
      <c r="Z18" s="73"/>
    </row>
    <row r="19" spans="1:26" ht="14.25" customHeight="1">
      <c r="A19" s="40" t="s">
        <v>81</v>
      </c>
      <c r="B19" s="39">
        <f t="shared" si="0"/>
        <v>429018.4</v>
      </c>
      <c r="C19" s="39">
        <f t="shared" si="0"/>
        <v>420521</v>
      </c>
      <c r="D19" s="39">
        <f t="shared" si="1"/>
        <v>102.02068386596628</v>
      </c>
      <c r="E19" s="163">
        <v>71086.7</v>
      </c>
      <c r="F19" s="163">
        <v>65756.3</v>
      </c>
      <c r="G19" s="39">
        <f t="shared" si="2"/>
        <v>108.10629551845223</v>
      </c>
      <c r="H19" s="163">
        <v>92683.5</v>
      </c>
      <c r="I19" s="163">
        <v>88762.8</v>
      </c>
      <c r="J19" s="39">
        <f t="shared" si="3"/>
        <v>104.4170530898079</v>
      </c>
      <c r="K19" s="163">
        <v>265248.2</v>
      </c>
      <c r="L19" s="163">
        <v>266001.9</v>
      </c>
      <c r="M19" s="39">
        <f t="shared" si="4"/>
        <v>99.71665615922292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163"/>
    </row>
    <row r="20" spans="1:26" ht="14.25" customHeight="1">
      <c r="A20" s="40" t="s">
        <v>82</v>
      </c>
      <c r="B20" s="39">
        <f t="shared" si="0"/>
        <v>647843.7</v>
      </c>
      <c r="C20" s="39">
        <f t="shared" si="0"/>
        <v>635184.8999999999</v>
      </c>
      <c r="D20" s="39">
        <f t="shared" si="1"/>
        <v>101.99293150703048</v>
      </c>
      <c r="E20" s="163">
        <v>123975.4</v>
      </c>
      <c r="F20" s="163">
        <v>115696.9</v>
      </c>
      <c r="G20" s="39">
        <f t="shared" si="2"/>
        <v>107.15533432615739</v>
      </c>
      <c r="H20" s="163">
        <v>113089.6</v>
      </c>
      <c r="I20" s="163">
        <v>111902.7</v>
      </c>
      <c r="J20" s="39">
        <f t="shared" si="3"/>
        <v>101.06065358565968</v>
      </c>
      <c r="K20" s="163">
        <v>410778.7</v>
      </c>
      <c r="L20" s="163">
        <v>407585.3</v>
      </c>
      <c r="M20" s="39">
        <f t="shared" si="4"/>
        <v>100.78349243704324</v>
      </c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163"/>
    </row>
    <row r="21" spans="1:26" ht="14.25" customHeight="1">
      <c r="A21" s="40" t="s">
        <v>83</v>
      </c>
      <c r="B21" s="39">
        <f t="shared" si="0"/>
        <v>767543</v>
      </c>
      <c r="C21" s="39">
        <f t="shared" si="0"/>
        <v>764796.6</v>
      </c>
      <c r="D21" s="39">
        <f t="shared" si="1"/>
        <v>100.35910201483637</v>
      </c>
      <c r="E21" s="163">
        <v>33557.7</v>
      </c>
      <c r="F21" s="163">
        <v>33823.7</v>
      </c>
      <c r="G21" s="39">
        <f t="shared" si="2"/>
        <v>99.21356918373803</v>
      </c>
      <c r="H21" s="163">
        <v>18444.5</v>
      </c>
      <c r="I21" s="163">
        <v>18012.7</v>
      </c>
      <c r="J21" s="39">
        <f t="shared" si="3"/>
        <v>102.39719753285182</v>
      </c>
      <c r="K21" s="163">
        <v>715540.8</v>
      </c>
      <c r="L21" s="163">
        <v>712960.2</v>
      </c>
      <c r="M21" s="39">
        <f t="shared" si="4"/>
        <v>100.3619556884101</v>
      </c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163"/>
    </row>
    <row r="22" spans="1:26" ht="14.25" customHeight="1">
      <c r="A22" s="200" t="s">
        <v>115</v>
      </c>
      <c r="B22" s="39">
        <f t="shared" si="0"/>
        <v>116166.5</v>
      </c>
      <c r="C22" s="39">
        <f t="shared" si="0"/>
        <v>110130.79999999996</v>
      </c>
      <c r="D22" s="39">
        <f t="shared" si="1"/>
        <v>105.4804832072409</v>
      </c>
      <c r="E22" s="163">
        <v>209.2</v>
      </c>
      <c r="F22" s="163">
        <v>494.1</v>
      </c>
      <c r="G22" s="39">
        <f t="shared" si="2"/>
        <v>42.33960736692977</v>
      </c>
      <c r="H22" s="163">
        <v>67703.1</v>
      </c>
      <c r="I22" s="163">
        <v>64509.100000000006</v>
      </c>
      <c r="J22" s="39">
        <f t="shared" si="3"/>
        <v>104.95123943753673</v>
      </c>
      <c r="K22" s="163">
        <v>48254.2</v>
      </c>
      <c r="L22" s="163">
        <v>45127.59999999995</v>
      </c>
      <c r="M22" s="39">
        <f t="shared" si="4"/>
        <v>106.92835426656869</v>
      </c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163"/>
    </row>
    <row r="23" spans="1:26" ht="14.25" customHeight="1">
      <c r="A23" s="40" t="s">
        <v>84</v>
      </c>
      <c r="B23" s="39">
        <f t="shared" si="0"/>
        <v>495844.80000000005</v>
      </c>
      <c r="C23" s="39">
        <f t="shared" si="0"/>
        <v>480494.60000000003</v>
      </c>
      <c r="D23" s="39">
        <f t="shared" si="1"/>
        <v>103.1946664957317</v>
      </c>
      <c r="E23" s="163">
        <v>31620</v>
      </c>
      <c r="F23" s="163">
        <v>31081.8</v>
      </c>
      <c r="G23" s="39">
        <f t="shared" si="2"/>
        <v>101.73155994826556</v>
      </c>
      <c r="H23" s="163">
        <v>156193.9</v>
      </c>
      <c r="I23" s="163">
        <v>152600</v>
      </c>
      <c r="J23" s="39">
        <f t="shared" si="3"/>
        <v>102.3551114023591</v>
      </c>
      <c r="K23" s="163">
        <v>308030.9</v>
      </c>
      <c r="L23" s="163">
        <v>296812.80000000005</v>
      </c>
      <c r="M23" s="39">
        <f t="shared" si="4"/>
        <v>103.77952029023005</v>
      </c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163"/>
    </row>
    <row r="24" spans="1:26" ht="12.75">
      <c r="A24" s="40" t="s">
        <v>116</v>
      </c>
      <c r="B24" s="39">
        <f>K24</f>
        <v>181.5</v>
      </c>
      <c r="C24" s="39">
        <f>I24+L24</f>
        <v>231.10000000000002</v>
      </c>
      <c r="D24" s="39">
        <f t="shared" si="1"/>
        <v>78.53742968411942</v>
      </c>
      <c r="E24" s="73" t="s">
        <v>85</v>
      </c>
      <c r="F24" s="73" t="s">
        <v>85</v>
      </c>
      <c r="G24" s="39" t="s">
        <v>85</v>
      </c>
      <c r="H24" s="73" t="s">
        <v>85</v>
      </c>
      <c r="I24" s="163">
        <v>61.3</v>
      </c>
      <c r="J24" s="39" t="s">
        <v>85</v>
      </c>
      <c r="K24" s="163">
        <v>181.5</v>
      </c>
      <c r="L24" s="163">
        <v>169.8</v>
      </c>
      <c r="M24" s="39">
        <f t="shared" si="4"/>
        <v>106.89045936395759</v>
      </c>
      <c r="O24" s="63"/>
      <c r="P24" s="63"/>
      <c r="Q24" s="63"/>
      <c r="R24" s="64"/>
      <c r="S24" s="64"/>
      <c r="T24" s="64"/>
      <c r="U24" s="64"/>
      <c r="V24" s="63"/>
      <c r="W24" s="64"/>
      <c r="X24" s="63"/>
      <c r="Y24" s="63"/>
      <c r="Z24" s="163"/>
    </row>
    <row r="25" spans="1:26" ht="12.75">
      <c r="A25" s="40" t="s">
        <v>86</v>
      </c>
      <c r="B25" s="43">
        <f>H25+K25</f>
        <v>1539.3</v>
      </c>
      <c r="C25" s="43">
        <f>I25+L25</f>
        <v>1837.3</v>
      </c>
      <c r="D25" s="39">
        <f t="shared" si="1"/>
        <v>83.78054754258966</v>
      </c>
      <c r="E25" s="73" t="s">
        <v>85</v>
      </c>
      <c r="F25" s="73" t="s">
        <v>85</v>
      </c>
      <c r="G25" s="39" t="s">
        <v>85</v>
      </c>
      <c r="H25" s="163">
        <v>8.6</v>
      </c>
      <c r="I25" s="163">
        <v>4.1</v>
      </c>
      <c r="J25" s="39" t="s">
        <v>129</v>
      </c>
      <c r="K25" s="163">
        <v>1530.7</v>
      </c>
      <c r="L25" s="163">
        <v>1833.2</v>
      </c>
      <c r="M25" s="39">
        <f t="shared" si="4"/>
        <v>83.49879991272093</v>
      </c>
      <c r="O25" s="63"/>
      <c r="P25" s="63"/>
      <c r="Q25" s="63"/>
      <c r="R25" s="64"/>
      <c r="S25" s="64"/>
      <c r="T25" s="64"/>
      <c r="U25" s="63"/>
      <c r="V25" s="63"/>
      <c r="W25" s="63"/>
      <c r="X25" s="63"/>
      <c r="Y25" s="63"/>
      <c r="Z25" s="163"/>
    </row>
    <row r="26" spans="1:26" ht="12.75">
      <c r="A26" s="44" t="s">
        <v>87</v>
      </c>
      <c r="B26" s="45">
        <f t="shared" si="0"/>
        <v>51446.7</v>
      </c>
      <c r="C26" s="45">
        <f t="shared" si="0"/>
        <v>48597.7</v>
      </c>
      <c r="D26" s="45">
        <f t="shared" si="1"/>
        <v>105.86241735720003</v>
      </c>
      <c r="E26" s="75">
        <v>9195.6</v>
      </c>
      <c r="F26" s="75">
        <v>6031</v>
      </c>
      <c r="G26" s="45">
        <f t="shared" si="2"/>
        <v>152.47222682805506</v>
      </c>
      <c r="H26" s="75">
        <v>2354.1</v>
      </c>
      <c r="I26" s="75">
        <v>2354</v>
      </c>
      <c r="J26" s="45">
        <f t="shared" si="3"/>
        <v>100.00424808836024</v>
      </c>
      <c r="K26" s="75">
        <v>39897</v>
      </c>
      <c r="L26" s="75">
        <v>40212.7</v>
      </c>
      <c r="M26" s="45">
        <f t="shared" si="4"/>
        <v>99.21492463823618</v>
      </c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163"/>
    </row>
    <row r="28" spans="8:9" ht="12.75">
      <c r="H28" s="219"/>
      <c r="I28" s="219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118110236220472" right="0.4724409448818898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zh.uskenbayeva</dc:creator>
  <cp:keywords/>
  <dc:description/>
  <cp:lastModifiedBy>e.abilova</cp:lastModifiedBy>
  <cp:lastPrinted>2023-01-12T12:19:36Z</cp:lastPrinted>
  <dcterms:created xsi:type="dcterms:W3CDTF">2022-04-12T10:39:54Z</dcterms:created>
  <dcterms:modified xsi:type="dcterms:W3CDTF">2023-01-13T11:26:42Z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